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T:\Projecten\PC gebruik\Excel 2013 deel 2\Oefenbestanden Excel 2013, Deel 2\"/>
    </mc:Choice>
  </mc:AlternateContent>
  <bookViews>
    <workbookView xWindow="0" yWindow="0" windowWidth="19200" windowHeight="11595"/>
  </bookViews>
  <sheets>
    <sheet name="Automatisch" sheetId="18" r:id="rId1"/>
    <sheet name="Cellen" sheetId="14" r:id="rId2"/>
    <sheet name="Thema's" sheetId="15" r:id="rId3"/>
    <sheet name="Tabelstijlen" sheetId="16" r:id="rId4"/>
    <sheet name="Extra" sheetId="17" r:id="rId5"/>
  </sheets>
  <calcPr calcId="152511"/>
</workbook>
</file>

<file path=xl/calcChain.xml><?xml version="1.0" encoding="utf-8"?>
<calcChain xmlns="http://schemas.openxmlformats.org/spreadsheetml/2006/main">
  <c r="E7" i="17" l="1"/>
  <c r="I7" i="17"/>
  <c r="O7" i="17"/>
  <c r="E8" i="17"/>
  <c r="I8" i="17"/>
  <c r="O8" i="17" s="1"/>
  <c r="E9" i="17"/>
  <c r="I9" i="17"/>
  <c r="O9" i="17" s="1"/>
  <c r="E10" i="17"/>
  <c r="I10" i="17"/>
  <c r="O10" i="17" s="1"/>
  <c r="E11" i="17"/>
  <c r="I11" i="17"/>
  <c r="O11" i="17" s="1"/>
  <c r="E12" i="17"/>
  <c r="I12" i="17"/>
  <c r="O12" i="17" s="1"/>
  <c r="E13" i="17"/>
  <c r="I13" i="17"/>
  <c r="O13" i="17" s="1"/>
  <c r="E14" i="17"/>
  <c r="I14" i="17"/>
  <c r="O14" i="17" s="1"/>
  <c r="E15" i="17"/>
  <c r="I15" i="17"/>
  <c r="O15" i="17" s="1"/>
  <c r="E16" i="17"/>
  <c r="I16" i="17"/>
  <c r="O16" i="17" s="1"/>
  <c r="E17" i="17"/>
  <c r="I17" i="17"/>
  <c r="O17" i="17" s="1"/>
  <c r="E18" i="17"/>
  <c r="E19" i="17" s="1"/>
  <c r="I18" i="17"/>
  <c r="O18" i="17"/>
  <c r="G19" i="17"/>
  <c r="I19" i="17"/>
  <c r="K19" i="17"/>
  <c r="M19" i="17"/>
  <c r="O19" i="17" l="1"/>
  <c r="D41" i="15"/>
  <c r="D40" i="15"/>
  <c r="D39" i="15"/>
  <c r="D38" i="15"/>
  <c r="D37" i="15"/>
  <c r="D36" i="15"/>
  <c r="D35" i="15"/>
  <c r="D34" i="15"/>
  <c r="D33" i="15"/>
  <c r="D32" i="15"/>
  <c r="D31" i="15"/>
  <c r="D30" i="15"/>
  <c r="D29" i="15"/>
  <c r="D28" i="15"/>
  <c r="D27" i="15"/>
  <c r="D26" i="15"/>
  <c r="D25" i="15"/>
  <c r="D24" i="15"/>
  <c r="D23" i="15"/>
  <c r="D22" i="15"/>
  <c r="D21" i="15"/>
  <c r="D20" i="15"/>
  <c r="D19" i="15"/>
  <c r="D18" i="15"/>
  <c r="D17" i="15"/>
  <c r="D16" i="15"/>
  <c r="D15" i="15"/>
  <c r="D14" i="15"/>
  <c r="D13" i="15"/>
  <c r="D12" i="15"/>
  <c r="D11" i="15"/>
  <c r="F7" i="15"/>
  <c r="F6" i="15"/>
  <c r="F4" i="15"/>
  <c r="F7" i="14"/>
  <c r="F6" i="14"/>
  <c r="D27" i="14"/>
  <c r="D28" i="14"/>
  <c r="D29" i="14"/>
  <c r="D30" i="14"/>
  <c r="D31" i="14"/>
  <c r="D32" i="14"/>
  <c r="D33" i="14"/>
  <c r="D34" i="14"/>
  <c r="D35" i="14"/>
  <c r="D36" i="14"/>
  <c r="D37" i="14"/>
  <c r="D38" i="14"/>
  <c r="D39" i="14"/>
  <c r="D40" i="14"/>
  <c r="D41" i="14"/>
  <c r="D12" i="14"/>
  <c r="D13" i="14"/>
  <c r="D14" i="14"/>
  <c r="D15" i="14"/>
  <c r="D16" i="14"/>
  <c r="D17" i="14"/>
  <c r="D18" i="14"/>
  <c r="D19" i="14"/>
  <c r="D20" i="14"/>
  <c r="D21" i="14"/>
  <c r="D22" i="14"/>
  <c r="D23" i="14"/>
  <c r="D24" i="14"/>
  <c r="D25" i="14"/>
  <c r="D26" i="14"/>
  <c r="D11" i="14"/>
  <c r="F8" i="14" l="1"/>
  <c r="F8" i="15"/>
  <c r="F3" i="14"/>
  <c r="F4" i="14"/>
  <c r="F5" i="14"/>
  <c r="F5" i="15"/>
  <c r="F3" i="15"/>
</calcChain>
</file>

<file path=xl/sharedStrings.xml><?xml version="1.0" encoding="utf-8"?>
<sst xmlns="http://schemas.openxmlformats.org/spreadsheetml/2006/main" count="85" uniqueCount="60">
  <si>
    <t>Pretpark Ollekebolleke</t>
  </si>
  <si>
    <t>Bezoekersaantallen samenvatting:</t>
  </si>
  <si>
    <t>Bezoekersregistratie maand:</t>
  </si>
  <si>
    <t>Loopnummers</t>
  </si>
  <si>
    <t>Springnummers</t>
  </si>
  <si>
    <t>Werpnummers</t>
  </si>
  <si>
    <t>Hoogspringen</t>
  </si>
  <si>
    <t>Verspringen</t>
  </si>
  <si>
    <t>Polshoog</t>
  </si>
  <si>
    <t>Hinkstap</t>
  </si>
  <si>
    <t>pupillen</t>
  </si>
  <si>
    <t>junioren</t>
  </si>
  <si>
    <t>senioren</t>
  </si>
  <si>
    <t>veteranen</t>
  </si>
  <si>
    <t>Autokosten</t>
  </si>
  <si>
    <t>Variabele kosten</t>
  </si>
  <si>
    <t>Brandstofprijs per liter</t>
  </si>
  <si>
    <t>Km-stand per 1 januari</t>
  </si>
  <si>
    <t>maand</t>
  </si>
  <si>
    <t>km-stand einde maand</t>
  </si>
  <si>
    <t>aantal gereden km</t>
  </si>
  <si>
    <t>brandstof liters</t>
  </si>
  <si>
    <t>brandstof kosten</t>
  </si>
  <si>
    <t>overige kosten</t>
  </si>
  <si>
    <t>vaste kosten</t>
  </si>
  <si>
    <t>tot. maandkosten</t>
  </si>
  <si>
    <t>januari</t>
  </si>
  <si>
    <t>februari</t>
  </si>
  <si>
    <t>maart</t>
  </si>
  <si>
    <t>april</t>
  </si>
  <si>
    <t>mei</t>
  </si>
  <si>
    <t>juni</t>
  </si>
  <si>
    <t>juli</t>
  </si>
  <si>
    <t>augustus</t>
  </si>
  <si>
    <t>september</t>
  </si>
  <si>
    <t>oktober</t>
  </si>
  <si>
    <t>november</t>
  </si>
  <si>
    <t>december</t>
  </si>
  <si>
    <t>Drukste dag</t>
  </si>
  <si>
    <t>Minst drukke dag</t>
  </si>
  <si>
    <t>Gemiddelde</t>
  </si>
  <si>
    <t>Totaal kinderen</t>
  </si>
  <si>
    <t>Totaal volwassenen</t>
  </si>
  <si>
    <t>Totaal</t>
  </si>
  <si>
    <t>Aantallen
Volwassenen</t>
  </si>
  <si>
    <t>Aantallen
&lt; 12 jaar</t>
  </si>
  <si>
    <t>Aantallen
Totaal</t>
  </si>
  <si>
    <t>Dagen</t>
  </si>
  <si>
    <t>Veteranen</t>
  </si>
  <si>
    <t>Senioren</t>
  </si>
  <si>
    <t>Junioren</t>
  </si>
  <si>
    <t>Pupillen</t>
  </si>
  <si>
    <t>Hordenlopen</t>
  </si>
  <si>
    <t>Lange afstand</t>
  </si>
  <si>
    <t>Midden afstand</t>
  </si>
  <si>
    <t>Sprinten</t>
  </si>
  <si>
    <t>Discuswerpen</t>
  </si>
  <si>
    <t>Kogelstoten</t>
  </si>
  <si>
    <t>Speerwerpen</t>
  </si>
  <si>
    <t>Balwerpen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</si>
</sst>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 &quot;€&quot;\ * #,##0.00_ ;_ &quot;€&quot;\ * \-#,##0.00_ ;_ &quot;€&quot;\ * &quot;-&quot;??_ ;_ @_ "/>
    <numFmt numFmtId="164" formatCode="0.0"/>
  </numFmts>
  <fonts count="12" x14ac:knownFonts="1">
    <font>
      <sz val="10"/>
      <name val="Arial"/>
    </font>
    <font>
      <sz val="11"/>
      <color theme="1"/>
      <name val="Constantia"/>
      <family val="2"/>
      <scheme val="minor"/>
    </font>
    <font>
      <sz val="11"/>
      <color theme="1"/>
      <name val="Constantia"/>
      <family val="2"/>
      <scheme val="minor"/>
    </font>
    <font>
      <sz val="11"/>
      <color theme="1"/>
      <name val="Constantia"/>
      <family val="2"/>
      <scheme val="minor"/>
    </font>
    <font>
      <sz val="10"/>
      <color indexed="10"/>
      <name val="Arial"/>
      <family val="2"/>
    </font>
    <font>
      <b/>
      <sz val="13"/>
      <color theme="3"/>
      <name val="Constantia"/>
      <family val="2"/>
      <scheme val="minor"/>
    </font>
    <font>
      <b/>
      <sz val="11"/>
      <color theme="3"/>
      <name val="Constantia"/>
      <family val="2"/>
      <scheme val="minor"/>
    </font>
    <font>
      <sz val="10"/>
      <name val="Arial"/>
      <family val="2"/>
    </font>
    <font>
      <b/>
      <sz val="18"/>
      <color theme="3"/>
      <name val="Calibri"/>
      <family val="2"/>
      <scheme val="major"/>
    </font>
    <font>
      <sz val="11"/>
      <color rgb="FF3F3F76"/>
      <name val="Constantia"/>
      <family val="2"/>
      <scheme val="minor"/>
    </font>
    <font>
      <b/>
      <sz val="11"/>
      <color rgb="FFFA7D00"/>
      <name val="Constantia"/>
      <family val="2"/>
      <scheme val="minor"/>
    </font>
    <font>
      <sz val="11"/>
      <color theme="1"/>
      <name val="Calibri"/>
      <family val="2"/>
      <scheme val="major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</fills>
  <borders count="5">
    <border>
      <left/>
      <right/>
      <top/>
      <bottom/>
      <diagonal/>
    </border>
    <border>
      <left/>
      <right/>
      <top style="thick">
        <color indexed="10"/>
      </top>
      <bottom style="thick">
        <color indexed="10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12">
    <xf numFmtId="0" fontId="0" fillId="0" borderId="0"/>
    <xf numFmtId="0" fontId="4" fillId="2" borderId="1">
      <alignment horizontal="center"/>
    </xf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9" fillId="3" borderId="4" applyNumberFormat="0" applyAlignment="0" applyProtection="0"/>
    <xf numFmtId="0" fontId="10" fillId="4" borderId="4" applyNumberFormat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7" fillId="0" borderId="0"/>
    <xf numFmtId="0" fontId="1" fillId="0" borderId="0"/>
    <xf numFmtId="44" fontId="7" fillId="0" borderId="0" applyFont="0" applyFill="0" applyBorder="0" applyAlignment="0" applyProtection="0"/>
  </cellStyleXfs>
  <cellXfs count="27">
    <xf numFmtId="0" fontId="0" fillId="0" borderId="0" xfId="0"/>
    <xf numFmtId="16" fontId="0" fillId="0" borderId="0" xfId="0" applyNumberFormat="1"/>
    <xf numFmtId="0" fontId="0" fillId="0" borderId="0" xfId="0" applyFont="1" applyFill="1" applyBorder="1" applyAlignment="1"/>
    <xf numFmtId="16" fontId="0" fillId="0" borderId="0" xfId="0" applyNumberFormat="1" applyFont="1" applyFill="1" applyBorder="1" applyAlignment="1"/>
    <xf numFmtId="0" fontId="6" fillId="0" borderId="3" xfId="3"/>
    <xf numFmtId="164" fontId="0" fillId="0" borderId="0" xfId="0" applyNumberFormat="1"/>
    <xf numFmtId="0" fontId="8" fillId="0" borderId="0" xfId="4"/>
    <xf numFmtId="0" fontId="10" fillId="4" borderId="4" xfId="6"/>
    <xf numFmtId="0" fontId="9" fillId="3" borderId="4" xfId="5"/>
    <xf numFmtId="0" fontId="5" fillId="0" borderId="2" xfId="2"/>
    <xf numFmtId="0" fontId="7" fillId="0" borderId="0" xfId="0" applyFont="1"/>
    <xf numFmtId="0" fontId="7" fillId="0" borderId="0" xfId="0" applyFont="1" applyAlignment="1">
      <alignment wrapText="1"/>
    </xf>
    <xf numFmtId="0" fontId="5" fillId="0" borderId="2" xfId="2" applyAlignment="1">
      <alignment wrapText="1"/>
    </xf>
    <xf numFmtId="0" fontId="2" fillId="6" borderId="0" xfId="8" applyFont="1"/>
    <xf numFmtId="0" fontId="2" fillId="5" borderId="0" xfId="7" applyFont="1"/>
    <xf numFmtId="164" fontId="10" fillId="4" borderId="4" xfId="6" applyNumberFormat="1"/>
    <xf numFmtId="0" fontId="1" fillId="0" borderId="0" xfId="10"/>
    <xf numFmtId="0" fontId="11" fillId="0" borderId="0" xfId="10" applyFont="1"/>
    <xf numFmtId="16" fontId="11" fillId="0" borderId="0" xfId="10" applyNumberFormat="1" applyFont="1" applyFill="1" applyBorder="1" applyAlignment="1"/>
    <xf numFmtId="0" fontId="11" fillId="0" borderId="0" xfId="10" applyFont="1" applyFill="1" applyBorder="1" applyAlignment="1"/>
    <xf numFmtId="0" fontId="7" fillId="0" borderId="0" xfId="9"/>
    <xf numFmtId="0" fontId="7" fillId="0" borderId="0" xfId="9" applyAlignment="1">
      <alignment textRotation="30"/>
    </xf>
    <xf numFmtId="2" fontId="7" fillId="0" borderId="0" xfId="9" applyNumberFormat="1"/>
    <xf numFmtId="44" fontId="0" fillId="0" borderId="0" xfId="11" applyFont="1"/>
    <xf numFmtId="3" fontId="7" fillId="0" borderId="0" xfId="9" applyNumberFormat="1"/>
    <xf numFmtId="0" fontId="7" fillId="0" borderId="0" xfId="9" applyAlignment="1">
      <alignment horizontal="center"/>
    </xf>
    <xf numFmtId="0" fontId="7" fillId="0" borderId="0" xfId="9" applyAlignment="1">
      <alignment horizontal="left"/>
    </xf>
  </cellXfs>
  <cellStyles count="12">
    <cellStyle name="20% - Accent2" xfId="8" builtinId="34"/>
    <cellStyle name="40% - Accent1" xfId="7" builtinId="31"/>
    <cellStyle name="Berekening" xfId="6" builtinId="22"/>
    <cellStyle name="Invoer" xfId="5" builtinId="20"/>
    <cellStyle name="Kolomkoppen" xfId="1"/>
    <cellStyle name="Kop 2" xfId="2" builtinId="17"/>
    <cellStyle name="Kop 3" xfId="3" builtinId="18"/>
    <cellStyle name="Standaard" xfId="0" builtinId="0"/>
    <cellStyle name="Standaard 2" xfId="9"/>
    <cellStyle name="Standaard 3" xfId="10"/>
    <cellStyle name="Titel" xfId="4" builtinId="15"/>
    <cellStyle name="Valuta 2" xfId="1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val>
            <c:numRef>
              <c:f>'Thema''s'!$F$6:$F$7</c:f>
              <c:numCache>
                <c:formatCode>General</c:formatCode>
                <c:ptCount val="2"/>
                <c:pt idx="0">
                  <c:v>17316</c:v>
                </c:pt>
                <c:pt idx="1">
                  <c:v>15805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nl-NL"/>
        </a:p>
      </c:txPr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accent2_2">
  <dgm:title val=""/>
  <dgm:desc val=""/>
  <dgm:catLst>
    <dgm:cat type="accent2" pri="11200"/>
  </dgm:catLst>
  <dgm:styleLbl name="node0">
    <dgm:fillClrLst meth="repeat"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node1">
    <dgm:fillClrLst meth="repeat"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2"/>
    </dgm:fillClrLst>
    <dgm:linClrLst meth="repeat">
      <a:schemeClr val="accent2"/>
    </dgm:linClrLst>
    <dgm:effectClrLst/>
    <dgm:txLinClrLst/>
    <dgm:txFillClrLst/>
    <dgm:txEffectClrLst/>
  </dgm:styleLbl>
  <dgm:styleLbl name="lnNode1">
    <dgm:fillClrLst meth="repeat"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2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2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2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2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2">
        <a:tint val="60000"/>
      </a:schemeClr>
    </dgm:fillClrLst>
    <dgm:linClrLst meth="repeat">
      <a:schemeClr val="accent2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2">
        <a:tint val="60000"/>
      </a:schemeClr>
    </dgm:fillClrLst>
    <dgm:linClrLst meth="repeat">
      <a:schemeClr val="accent2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2">
        <a:tint val="60000"/>
      </a:schemeClr>
    </dgm:fillClrLst>
    <dgm:linClrLst meth="repeat">
      <a:schemeClr val="accent2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2"/>
    </dgm:fillClrLst>
    <dgm:linClrLst meth="repeat">
      <a:schemeClr val="accent2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2"/>
    </dgm:fillClrLst>
    <dgm:linClrLst meth="repeat">
      <a:schemeClr val="accent2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2">
        <a:tint val="60000"/>
      </a:schemeClr>
    </dgm:fillClrLst>
    <dgm:linClrLst meth="repeat">
      <a:schemeClr val="accent2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2"/>
    </dgm:fillClrLst>
    <dgm:linClrLst meth="repeat">
      <a:schemeClr val="accent2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2"/>
    </dgm:fillClrLst>
    <dgm:linClrLst meth="repeat">
      <a:schemeClr val="accent2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2"/>
    </dgm:fillClrLst>
    <dgm:linClrLst meth="repeat">
      <a:schemeClr val="accent2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2"/>
    </dgm:fillClrLst>
    <dgm:linClrLst meth="repeat">
      <a:schemeClr val="accent2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2"/>
    </dgm:fillClrLst>
    <dgm:linClrLst meth="repeat">
      <a:schemeClr val="accent2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2"/>
    </dgm:fillClrLst>
    <dgm:linClrLst meth="repeat">
      <a:schemeClr val="accent2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2"/>
    </dgm:fillClrLst>
    <dgm:linClrLst meth="repeat">
      <a:schemeClr val="accent2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2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2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2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2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2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2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2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2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2">
        <a:alpha val="90000"/>
        <a:tint val="40000"/>
      </a:schemeClr>
    </dgm:fillClrLst>
    <dgm:linClrLst meth="repeat">
      <a:schemeClr val="accent2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2">
        <a:alpha val="90000"/>
        <a:tint val="40000"/>
      </a:schemeClr>
    </dgm:fillClrLst>
    <dgm:linClrLst meth="repeat">
      <a:schemeClr val="accent2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2">
        <a:alpha val="90000"/>
        <a:tint val="40000"/>
      </a:schemeClr>
    </dgm:fillClrLst>
    <dgm:linClrLst meth="repeat">
      <a:schemeClr val="accent2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2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2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2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2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2">
        <a:tint val="40000"/>
      </a:schemeClr>
    </dgm:fillClrLst>
    <dgm:linClrLst meth="repeat">
      <a:schemeClr val="accent2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2">
        <a:shade val="80000"/>
      </a:schemeClr>
    </dgm:fillClrLst>
    <dgm:linClrLst meth="repeat">
      <a:schemeClr val="accent2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2">
        <a:tint val="50000"/>
        <a:alpha val="40000"/>
      </a:schemeClr>
    </dgm:fillClrLst>
    <dgm:linClrLst meth="repeat">
      <a:schemeClr val="accent2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2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4703DCCD-A18D-44FF-A9DB-206E5C9CE35E}" type="doc">
      <dgm:prSet loTypeId="urn:microsoft.com/office/officeart/2005/8/layout/hProcess9" loCatId="process" qsTypeId="urn:microsoft.com/office/officeart/2005/8/quickstyle/simple1" qsCatId="simple" csTypeId="urn:microsoft.com/office/officeart/2005/8/colors/accent2_2" csCatId="accent2" phldr="1"/>
      <dgm:spPr/>
    </dgm:pt>
    <dgm:pt modelId="{B64AF85B-1A1F-4A76-8BCA-C028E2D7F165}">
      <dgm:prSet phldrT="[Tekst]"/>
      <dgm:spPr/>
      <dgm:t>
        <a:bodyPr/>
        <a:lstStyle/>
        <a:p>
          <a:r>
            <a:rPr lang="nl-NL"/>
            <a:t>Reclamecampagne</a:t>
          </a:r>
        </a:p>
      </dgm:t>
    </dgm:pt>
    <dgm:pt modelId="{F930B856-8271-4862-8B9F-5A1600751228}" type="parTrans" cxnId="{7A8C129A-8526-4BDE-BF6A-39C095B0E491}">
      <dgm:prSet/>
      <dgm:spPr/>
      <dgm:t>
        <a:bodyPr/>
        <a:lstStyle/>
        <a:p>
          <a:endParaRPr lang="nl-NL"/>
        </a:p>
      </dgm:t>
    </dgm:pt>
    <dgm:pt modelId="{86D7D0A2-7175-409E-BAF0-EBF5CEA3A39F}" type="sibTrans" cxnId="{7A8C129A-8526-4BDE-BF6A-39C095B0E491}">
      <dgm:prSet/>
      <dgm:spPr/>
      <dgm:t>
        <a:bodyPr/>
        <a:lstStyle/>
        <a:p>
          <a:endParaRPr lang="nl-NL"/>
        </a:p>
      </dgm:t>
    </dgm:pt>
    <dgm:pt modelId="{4300B297-5424-4ECA-A0A1-175A3A4F065E}">
      <dgm:prSet phldrT="[Tekst]"/>
      <dgm:spPr/>
      <dgm:t>
        <a:bodyPr/>
        <a:lstStyle/>
        <a:p>
          <a:r>
            <a:rPr lang="nl-NL"/>
            <a:t>Resultaat</a:t>
          </a:r>
        </a:p>
      </dgm:t>
    </dgm:pt>
    <dgm:pt modelId="{A89D6EC8-53CB-4373-BBA8-1EE8F66D4C82}" type="parTrans" cxnId="{BB7AC878-43CA-4D28-AAFC-B02BF67098DD}">
      <dgm:prSet/>
      <dgm:spPr/>
      <dgm:t>
        <a:bodyPr/>
        <a:lstStyle/>
        <a:p>
          <a:endParaRPr lang="nl-NL"/>
        </a:p>
      </dgm:t>
    </dgm:pt>
    <dgm:pt modelId="{68BA0229-284E-4F50-BEAA-B9E7244B5469}" type="sibTrans" cxnId="{BB7AC878-43CA-4D28-AAFC-B02BF67098DD}">
      <dgm:prSet/>
      <dgm:spPr/>
      <dgm:t>
        <a:bodyPr/>
        <a:lstStyle/>
        <a:p>
          <a:endParaRPr lang="nl-NL"/>
        </a:p>
      </dgm:t>
    </dgm:pt>
    <dgm:pt modelId="{003ED0B4-BAFE-4449-8904-043218BCB9EE}">
      <dgm:prSet phldrT="[Tekst]"/>
      <dgm:spPr/>
      <dgm:t>
        <a:bodyPr/>
        <a:lstStyle/>
        <a:p>
          <a:r>
            <a:rPr lang="nl-NL"/>
            <a:t>Investeren in nieuwe attracties</a:t>
          </a:r>
        </a:p>
      </dgm:t>
    </dgm:pt>
    <dgm:pt modelId="{25209FBC-EDAC-4471-9597-943BF5D3361D}" type="parTrans" cxnId="{D6C5F812-6756-4993-A4AD-EBA265EF3E6B}">
      <dgm:prSet/>
      <dgm:spPr/>
      <dgm:t>
        <a:bodyPr/>
        <a:lstStyle/>
        <a:p>
          <a:endParaRPr lang="nl-NL"/>
        </a:p>
      </dgm:t>
    </dgm:pt>
    <dgm:pt modelId="{E3AA07F2-3F74-4D3A-A6B1-16E347A02EE4}" type="sibTrans" cxnId="{D6C5F812-6756-4993-A4AD-EBA265EF3E6B}">
      <dgm:prSet/>
      <dgm:spPr/>
      <dgm:t>
        <a:bodyPr/>
        <a:lstStyle/>
        <a:p>
          <a:endParaRPr lang="nl-NL"/>
        </a:p>
      </dgm:t>
    </dgm:pt>
    <dgm:pt modelId="{CD561E43-4680-428F-B464-86FDFF358750}" type="pres">
      <dgm:prSet presAssocID="{4703DCCD-A18D-44FF-A9DB-206E5C9CE35E}" presName="CompostProcess" presStyleCnt="0">
        <dgm:presLayoutVars>
          <dgm:dir/>
          <dgm:resizeHandles val="exact"/>
        </dgm:presLayoutVars>
      </dgm:prSet>
      <dgm:spPr/>
    </dgm:pt>
    <dgm:pt modelId="{85BE1387-4CF2-4349-B247-1A90CD49AF8C}" type="pres">
      <dgm:prSet presAssocID="{4703DCCD-A18D-44FF-A9DB-206E5C9CE35E}" presName="arrow" presStyleLbl="bgShp" presStyleIdx="0" presStyleCnt="1"/>
      <dgm:spPr/>
    </dgm:pt>
    <dgm:pt modelId="{6C6368B4-9E82-44C3-99AB-E3DB11026979}" type="pres">
      <dgm:prSet presAssocID="{4703DCCD-A18D-44FF-A9DB-206E5C9CE35E}" presName="linearProcess" presStyleCnt="0"/>
      <dgm:spPr/>
    </dgm:pt>
    <dgm:pt modelId="{C3564715-A177-4B35-954D-5D8007CED92D}" type="pres">
      <dgm:prSet presAssocID="{B64AF85B-1A1F-4A76-8BCA-C028E2D7F165}" presName="textNode" presStyleLbl="node1" presStyleIdx="0" presStyleCnt="3">
        <dgm:presLayoutVars>
          <dgm:bulletEnabled val="1"/>
        </dgm:presLayoutVars>
      </dgm:prSet>
      <dgm:spPr/>
      <dgm:t>
        <a:bodyPr/>
        <a:lstStyle/>
        <a:p>
          <a:endParaRPr lang="nl-NL"/>
        </a:p>
      </dgm:t>
    </dgm:pt>
    <dgm:pt modelId="{0F87E95B-CA71-44C5-87D4-00FC9379CF27}" type="pres">
      <dgm:prSet presAssocID="{86D7D0A2-7175-409E-BAF0-EBF5CEA3A39F}" presName="sibTrans" presStyleCnt="0"/>
      <dgm:spPr/>
    </dgm:pt>
    <dgm:pt modelId="{DFAFFD36-F099-48BE-9971-88819B5F7CF2}" type="pres">
      <dgm:prSet presAssocID="{4300B297-5424-4ECA-A0A1-175A3A4F065E}" presName="textNode" presStyleLbl="node1" presStyleIdx="1" presStyleCnt="3" custLinFactNeighborX="12929" custLinFactNeighborY="-1553">
        <dgm:presLayoutVars>
          <dgm:bulletEnabled val="1"/>
        </dgm:presLayoutVars>
      </dgm:prSet>
      <dgm:spPr/>
      <dgm:t>
        <a:bodyPr/>
        <a:lstStyle/>
        <a:p>
          <a:endParaRPr lang="nl-NL"/>
        </a:p>
      </dgm:t>
    </dgm:pt>
    <dgm:pt modelId="{21D02B30-239D-4BFE-9745-8423F6057D4D}" type="pres">
      <dgm:prSet presAssocID="{68BA0229-284E-4F50-BEAA-B9E7244B5469}" presName="sibTrans" presStyleCnt="0"/>
      <dgm:spPr/>
    </dgm:pt>
    <dgm:pt modelId="{E5A910DC-0ED1-418E-A221-717F2C3429B0}" type="pres">
      <dgm:prSet presAssocID="{003ED0B4-BAFE-4449-8904-043218BCB9EE}" presName="textNode" presStyleLbl="node1" presStyleIdx="2" presStyleCnt="3">
        <dgm:presLayoutVars>
          <dgm:bulletEnabled val="1"/>
        </dgm:presLayoutVars>
      </dgm:prSet>
      <dgm:spPr/>
      <dgm:t>
        <a:bodyPr/>
        <a:lstStyle/>
        <a:p>
          <a:endParaRPr lang="nl-NL"/>
        </a:p>
      </dgm:t>
    </dgm:pt>
  </dgm:ptLst>
  <dgm:cxnLst>
    <dgm:cxn modelId="{7A8C129A-8526-4BDE-BF6A-39C095B0E491}" srcId="{4703DCCD-A18D-44FF-A9DB-206E5C9CE35E}" destId="{B64AF85B-1A1F-4A76-8BCA-C028E2D7F165}" srcOrd="0" destOrd="0" parTransId="{F930B856-8271-4862-8B9F-5A1600751228}" sibTransId="{86D7D0A2-7175-409E-BAF0-EBF5CEA3A39F}"/>
    <dgm:cxn modelId="{26AB95D4-8778-4CC8-806B-61DA27B730D7}" type="presOf" srcId="{4703DCCD-A18D-44FF-A9DB-206E5C9CE35E}" destId="{CD561E43-4680-428F-B464-86FDFF358750}" srcOrd="0" destOrd="0" presId="urn:microsoft.com/office/officeart/2005/8/layout/hProcess9"/>
    <dgm:cxn modelId="{D6C5F812-6756-4993-A4AD-EBA265EF3E6B}" srcId="{4703DCCD-A18D-44FF-A9DB-206E5C9CE35E}" destId="{003ED0B4-BAFE-4449-8904-043218BCB9EE}" srcOrd="2" destOrd="0" parTransId="{25209FBC-EDAC-4471-9597-943BF5D3361D}" sibTransId="{E3AA07F2-3F74-4D3A-A6B1-16E347A02EE4}"/>
    <dgm:cxn modelId="{BB7AC878-43CA-4D28-AAFC-B02BF67098DD}" srcId="{4703DCCD-A18D-44FF-A9DB-206E5C9CE35E}" destId="{4300B297-5424-4ECA-A0A1-175A3A4F065E}" srcOrd="1" destOrd="0" parTransId="{A89D6EC8-53CB-4373-BBA8-1EE8F66D4C82}" sibTransId="{68BA0229-284E-4F50-BEAA-B9E7244B5469}"/>
    <dgm:cxn modelId="{36FB46D2-9884-43A7-AF13-519645BBD667}" type="presOf" srcId="{4300B297-5424-4ECA-A0A1-175A3A4F065E}" destId="{DFAFFD36-F099-48BE-9971-88819B5F7CF2}" srcOrd="0" destOrd="0" presId="urn:microsoft.com/office/officeart/2005/8/layout/hProcess9"/>
    <dgm:cxn modelId="{AC317F54-D58E-4C0B-A21E-7B33A498F7EB}" type="presOf" srcId="{B64AF85B-1A1F-4A76-8BCA-C028E2D7F165}" destId="{C3564715-A177-4B35-954D-5D8007CED92D}" srcOrd="0" destOrd="0" presId="urn:microsoft.com/office/officeart/2005/8/layout/hProcess9"/>
    <dgm:cxn modelId="{24C75521-FBB3-4568-924D-A3BF2DE63240}" type="presOf" srcId="{003ED0B4-BAFE-4449-8904-043218BCB9EE}" destId="{E5A910DC-0ED1-418E-A221-717F2C3429B0}" srcOrd="0" destOrd="0" presId="urn:microsoft.com/office/officeart/2005/8/layout/hProcess9"/>
    <dgm:cxn modelId="{CE135152-05BF-4452-8297-0C2E79069E6A}" type="presParOf" srcId="{CD561E43-4680-428F-B464-86FDFF358750}" destId="{85BE1387-4CF2-4349-B247-1A90CD49AF8C}" srcOrd="0" destOrd="0" presId="urn:microsoft.com/office/officeart/2005/8/layout/hProcess9"/>
    <dgm:cxn modelId="{B8FDD55F-7839-42E4-924C-B46BCD18FF74}" type="presParOf" srcId="{CD561E43-4680-428F-B464-86FDFF358750}" destId="{6C6368B4-9E82-44C3-99AB-E3DB11026979}" srcOrd="1" destOrd="0" presId="urn:microsoft.com/office/officeart/2005/8/layout/hProcess9"/>
    <dgm:cxn modelId="{2D555F79-FC86-4377-BE11-D54386A55675}" type="presParOf" srcId="{6C6368B4-9E82-44C3-99AB-E3DB11026979}" destId="{C3564715-A177-4B35-954D-5D8007CED92D}" srcOrd="0" destOrd="0" presId="urn:microsoft.com/office/officeart/2005/8/layout/hProcess9"/>
    <dgm:cxn modelId="{A3CB0B42-F3C7-41AC-A4E3-08B63E95A481}" type="presParOf" srcId="{6C6368B4-9E82-44C3-99AB-E3DB11026979}" destId="{0F87E95B-CA71-44C5-87D4-00FC9379CF27}" srcOrd="1" destOrd="0" presId="urn:microsoft.com/office/officeart/2005/8/layout/hProcess9"/>
    <dgm:cxn modelId="{F608565D-93CE-4C4D-9D37-DD929CB068BD}" type="presParOf" srcId="{6C6368B4-9E82-44C3-99AB-E3DB11026979}" destId="{DFAFFD36-F099-48BE-9971-88819B5F7CF2}" srcOrd="2" destOrd="0" presId="urn:microsoft.com/office/officeart/2005/8/layout/hProcess9"/>
    <dgm:cxn modelId="{984AE7D7-AF3F-4279-8C1F-A76071BBBB1F}" type="presParOf" srcId="{6C6368B4-9E82-44C3-99AB-E3DB11026979}" destId="{21D02B30-239D-4BFE-9745-8423F6057D4D}" srcOrd="3" destOrd="0" presId="urn:microsoft.com/office/officeart/2005/8/layout/hProcess9"/>
    <dgm:cxn modelId="{602B325B-5AB8-4578-96EF-61674F39A5AE}" type="presParOf" srcId="{6C6368B4-9E82-44C3-99AB-E3DB11026979}" destId="{E5A910DC-0ED1-418E-A221-717F2C3429B0}" srcOrd="4" destOrd="0" presId="urn:microsoft.com/office/officeart/2005/8/layout/hProcess9"/>
  </dgm:cxnLst>
  <dgm:bg/>
  <dgm:whole/>
  <dgm:extLst>
    <a:ext uri="http://schemas.microsoft.com/office/drawing/2008/diagram">
      <dsp:dataModelExt xmlns:dsp="http://schemas.microsoft.com/office/drawing/2008/diagram" relId="rId5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85BE1387-4CF2-4349-B247-1A90CD49AF8C}">
      <dsp:nvSpPr>
        <dsp:cNvPr id="0" name=""/>
        <dsp:cNvSpPr/>
      </dsp:nvSpPr>
      <dsp:spPr>
        <a:xfrm>
          <a:off x="367903" y="0"/>
          <a:ext cx="4169568" cy="1638300"/>
        </a:xfrm>
        <a:prstGeom prst="rightArrow">
          <a:avLst/>
        </a:prstGeom>
        <a:solidFill>
          <a:schemeClr val="accent2">
            <a:tint val="40000"/>
            <a:hueOff val="0"/>
            <a:satOff val="0"/>
            <a:lumOff val="0"/>
            <a:alphaOff val="0"/>
          </a:schemeClr>
        </a:solidFill>
        <a:ln>
          <a:noFill/>
        </a:ln>
        <a:effectLst/>
      </dsp:spPr>
      <dsp:style>
        <a:lnRef idx="0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</dsp:sp>
    <dsp:sp modelId="{C3564715-A177-4B35-954D-5D8007CED92D}">
      <dsp:nvSpPr>
        <dsp:cNvPr id="0" name=""/>
        <dsp:cNvSpPr/>
      </dsp:nvSpPr>
      <dsp:spPr>
        <a:xfrm>
          <a:off x="5269" y="491490"/>
          <a:ext cx="1578917" cy="655320"/>
        </a:xfrm>
        <a:prstGeom prst="roundRect">
          <a:avLst/>
        </a:prstGeom>
        <a:solidFill>
          <a:schemeClr val="accent2"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49530" tIns="49530" rIns="49530" bIns="49530" numCol="1" spcCol="1270" anchor="ctr" anchorCtr="0">
          <a:noAutofit/>
        </a:bodyPr>
        <a:lstStyle/>
        <a:p>
          <a:pPr lvl="0" algn="ctr" defTabSz="5778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nl-NL" sz="1300" kern="1200"/>
            <a:t>Reclamecampagne</a:t>
          </a:r>
        </a:p>
      </dsp:txBody>
      <dsp:txXfrm>
        <a:off x="37259" y="523480"/>
        <a:ext cx="1514937" cy="591340"/>
      </dsp:txXfrm>
    </dsp:sp>
    <dsp:sp modelId="{DFAFFD36-F099-48BE-9971-88819B5F7CF2}">
      <dsp:nvSpPr>
        <dsp:cNvPr id="0" name=""/>
        <dsp:cNvSpPr/>
      </dsp:nvSpPr>
      <dsp:spPr>
        <a:xfrm>
          <a:off x="1673448" y="481312"/>
          <a:ext cx="1578917" cy="655320"/>
        </a:xfrm>
        <a:prstGeom prst="roundRect">
          <a:avLst/>
        </a:prstGeom>
        <a:solidFill>
          <a:schemeClr val="accent2"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49530" tIns="49530" rIns="49530" bIns="49530" numCol="1" spcCol="1270" anchor="ctr" anchorCtr="0">
          <a:noAutofit/>
        </a:bodyPr>
        <a:lstStyle/>
        <a:p>
          <a:pPr lvl="0" algn="ctr" defTabSz="5778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nl-NL" sz="1300" kern="1200"/>
            <a:t>Resultaat</a:t>
          </a:r>
        </a:p>
      </dsp:txBody>
      <dsp:txXfrm>
        <a:off x="1705438" y="513302"/>
        <a:ext cx="1514937" cy="591340"/>
      </dsp:txXfrm>
    </dsp:sp>
    <dsp:sp modelId="{E5A910DC-0ED1-418E-A221-717F2C3429B0}">
      <dsp:nvSpPr>
        <dsp:cNvPr id="0" name=""/>
        <dsp:cNvSpPr/>
      </dsp:nvSpPr>
      <dsp:spPr>
        <a:xfrm>
          <a:off x="3321187" y="491490"/>
          <a:ext cx="1578917" cy="655320"/>
        </a:xfrm>
        <a:prstGeom prst="roundRect">
          <a:avLst/>
        </a:prstGeom>
        <a:solidFill>
          <a:schemeClr val="accent2"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49530" tIns="49530" rIns="49530" bIns="49530" numCol="1" spcCol="1270" anchor="ctr" anchorCtr="0">
          <a:noAutofit/>
        </a:bodyPr>
        <a:lstStyle/>
        <a:p>
          <a:pPr lvl="0" algn="ctr" defTabSz="5778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nl-NL" sz="1300" kern="1200"/>
            <a:t>Investeren in nieuwe attracties</a:t>
          </a:r>
        </a:p>
      </dsp:txBody>
      <dsp:txXfrm>
        <a:off x="3353177" y="523480"/>
        <a:ext cx="1514937" cy="591340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hProcess9">
  <dgm:title val=""/>
  <dgm:desc val=""/>
  <dgm:catLst>
    <dgm:cat type="process" pri="5000"/>
    <dgm:cat type="convert" pri="13000"/>
  </dgm:catLst>
  <dgm:sampData useDef="1">
    <dgm:dataModel>
      <dgm:ptLst/>
      <dgm:bg/>
      <dgm:whole/>
    </dgm:dataModel>
  </dgm:sampData>
  <dgm:styleData>
    <dgm:dataModel>
      <dgm:ptLst>
        <dgm:pt modelId="0" type="doc"/>
        <dgm:pt modelId="1"/>
        <dgm:pt modelId="2"/>
      </dgm:ptLst>
      <dgm:cxnLst>
        <dgm:cxn modelId="3" srcId="0" destId="1" srcOrd="0" destOrd="0"/>
        <dgm:cxn modelId="4" srcId="0" destId="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</dgm:cxnLst>
      <dgm:bg/>
      <dgm:whole/>
    </dgm:dataModel>
  </dgm:clrData>
  <dgm:layoutNode name="CompostProcess">
    <dgm:varLst>
      <dgm:dir/>
      <dgm:resizeHandles val="exact"/>
    </dgm:varLst>
    <dgm:alg type="composite">
      <dgm:param type="horzAlign" val="ctr"/>
      <dgm:param type="vertAlign" val="mid"/>
    </dgm:alg>
    <dgm:shape xmlns:r="http://schemas.openxmlformats.org/officeDocument/2006/relationships" r:blip="">
      <dgm:adjLst/>
    </dgm:shape>
    <dgm:presOf/>
    <dgm:constrLst>
      <dgm:constr type="w" for="ch" forName="arrow" refType="w" fact="0.85"/>
      <dgm:constr type="h" for="ch" forName="arrow" refType="h"/>
      <dgm:constr type="ctrX" for="ch" forName="arrow" refType="w" fact="0.5"/>
      <dgm:constr type="ctrY" for="ch" forName="arrow" refType="h" fact="0.5"/>
      <dgm:constr type="w" for="ch" forName="linearProcess" refType="w"/>
      <dgm:constr type="h" for="ch" forName="linearProcess" refType="h" fact="0.4"/>
      <dgm:constr type="ctrX" for="ch" forName="linearProcess" refType="w" fact="0.5"/>
      <dgm:constr type="ctrY" for="ch" forName="linearProcess" refType="h" fact="0.5"/>
    </dgm:constrLst>
    <dgm:ruleLst/>
    <dgm:layoutNode name="arrow" styleLbl="bgShp">
      <dgm:alg type="sp"/>
      <dgm:choose name="Name0">
        <dgm:if name="Name1" func="var" arg="dir" op="equ" val="norm">
          <dgm:shape xmlns:r="http://schemas.openxmlformats.org/officeDocument/2006/relationships" type="rightArrow" r:blip="">
            <dgm:adjLst/>
          </dgm:shape>
        </dgm:if>
        <dgm:else name="Name2">
          <dgm:shape xmlns:r="http://schemas.openxmlformats.org/officeDocument/2006/relationships" type="leftArrow" r:blip="">
            <dgm:adjLst/>
          </dgm:shape>
        </dgm:else>
      </dgm:choose>
      <dgm:presOf/>
      <dgm:constrLst/>
      <dgm:ruleLst/>
    </dgm:layoutNode>
    <dgm:layoutNode name="linearProcess">
      <dgm:choose name="Name3">
        <dgm:if name="Name4" func="var" arg="dir" op="equ" val="norm">
          <dgm:alg type="lin"/>
        </dgm:if>
        <dgm:else name="Name5">
          <dgm:alg type="lin">
            <dgm:param type="linDir" val="fromR"/>
          </dgm:alg>
        </dgm:else>
      </dgm:choose>
      <dgm:shape xmlns:r="http://schemas.openxmlformats.org/officeDocument/2006/relationships" r:blip="">
        <dgm:adjLst/>
      </dgm:shape>
      <dgm:presOf/>
      <dgm:constrLst>
        <dgm:constr type="userA" for="ch" ptType="node" refType="w"/>
        <dgm:constr type="h" for="ch" ptType="node" refType="h"/>
        <dgm:constr type="w" for="ch" ptType="node" op="equ"/>
        <dgm:constr type="w" for="ch" forName="sibTrans" refType="w" fact="0.05"/>
        <dgm:constr type="primFontSz" for="ch" ptType="node" op="equ" val="65"/>
      </dgm:constrLst>
      <dgm:ruleLst/>
      <dgm:forEach name="Name6" axis="ch" ptType="node">
        <dgm:layoutNode name="textNode" styleLbl="node1">
          <dgm:varLst>
            <dgm:bulletEnabled val="1"/>
          </dgm:varLst>
          <dgm:alg type="tx"/>
          <dgm:shape xmlns:r="http://schemas.openxmlformats.org/officeDocument/2006/relationships" type="roundRect" r:blip="">
            <dgm:adjLst/>
          </dgm:shape>
          <dgm:presOf axis="desOrSelf" ptType="node"/>
          <dgm:constrLst>
            <dgm:constr type="userA"/>
            <dgm:constr type="w" refType="userA" fact="0.3"/>
            <dgm:constr type="tMarg" refType="primFontSz" fact="0.3"/>
            <dgm:constr type="bMarg" refType="primFontSz" fact="0.3"/>
            <dgm:constr type="lMarg" refType="primFontSz" fact="0.3"/>
            <dgm:constr type="rMarg" refType="primFontSz" fact="0.3"/>
          </dgm:constrLst>
          <dgm:ruleLst>
            <dgm:rule type="w" val="NaN" fact="1" max="NaN"/>
            <dgm:rule type="primFontSz" val="5" fact="NaN" max="NaN"/>
          </dgm:ruleLst>
        </dgm:layoutNode>
        <dgm:forEach name="Name7" axis="followSib" ptType="sibTrans" cnt="1">
          <dgm:layoutNode name="sibTrans">
            <dgm:alg type="sp"/>
            <dgm:shape xmlns:r="http://schemas.openxmlformats.org/officeDocument/2006/relationships" r:blip="">
              <dgm:adjLst/>
            </dgm:shape>
            <dgm:presOf/>
            <dgm:constrLst/>
            <dgm:ruleLst/>
          </dgm:layoutNode>
        </dgm:forEach>
      </dgm:forEach>
    </dgm:layoutNode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diagramQuickStyle" Target="../diagrams/quickStyle1.xml"/><Relationship Id="rId2" Type="http://schemas.openxmlformats.org/officeDocument/2006/relationships/diagramLayout" Target="../diagrams/layout1.xml"/><Relationship Id="rId1" Type="http://schemas.openxmlformats.org/officeDocument/2006/relationships/diagramData" Target="../diagrams/data1.xml"/><Relationship Id="rId6" Type="http://schemas.openxmlformats.org/officeDocument/2006/relationships/chart" Target="../charts/chart1.xml"/><Relationship Id="rId5" Type="http://schemas.microsoft.com/office/2007/relationships/diagramDrawing" Target="../diagrams/drawing1.xml"/><Relationship Id="rId4" Type="http://schemas.openxmlformats.org/officeDocument/2006/relationships/diagramColors" Target="../diagrams/colors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123825</xdr:colOff>
      <xdr:row>9</xdr:row>
      <xdr:rowOff>0</xdr:rowOff>
    </xdr:from>
    <xdr:to>
      <xdr:col>12</xdr:col>
      <xdr:colOff>38100</xdr:colOff>
      <xdr:row>15</xdr:row>
      <xdr:rowOff>180975</xdr:rowOff>
    </xdr:to>
    <xdr:graphicFrame macro="">
      <xdr:nvGraphicFramePr>
        <xdr:cNvPr id="2" name="Diagram 1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" r:lo="rId2" r:qs="rId3" r:cs="rId4"/>
        </a:graphicData>
      </a:graphic>
    </xdr:graphicFrame>
    <xdr:clientData/>
  </xdr:twoCellAnchor>
  <xdr:twoCellAnchor>
    <xdr:from>
      <xdr:col>4</xdr:col>
      <xdr:colOff>104775</xdr:colOff>
      <xdr:row>15</xdr:row>
      <xdr:rowOff>28575</xdr:rowOff>
    </xdr:from>
    <xdr:to>
      <xdr:col>11</xdr:col>
      <xdr:colOff>295275</xdr:colOff>
      <xdr:row>28</xdr:row>
      <xdr:rowOff>171450</xdr:rowOff>
    </xdr:to>
    <xdr:graphicFrame macro="">
      <xdr:nvGraphicFramePr>
        <xdr:cNvPr id="4" name="Grafiek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Stroom">
  <a:themeElements>
    <a:clrScheme name="Stroom">
      <a:dk1>
        <a:sysClr val="windowText" lastClr="000000"/>
      </a:dk1>
      <a:lt1>
        <a:sysClr val="window" lastClr="FFFFFF"/>
      </a:lt1>
      <a:dk2>
        <a:srgbClr val="04617B"/>
      </a:dk2>
      <a:lt2>
        <a:srgbClr val="DBF5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E2D700"/>
      </a:hlink>
      <a:folHlink>
        <a:srgbClr val="85DFD0"/>
      </a:folHlink>
    </a:clrScheme>
    <a:fontScheme name="Stroom">
      <a:majorFont>
        <a:latin typeface="Calibri"/>
        <a:ea typeface=""/>
        <a:cs typeface=""/>
        <a:font script="Jpan" typeface="ＭＳ Ｐゴシック"/>
        <a:font script="Hang" typeface="HY중고딕"/>
        <a:font script="Hans" typeface="隶书"/>
        <a:font script="Hant" typeface="微軟正黑體"/>
        <a:font script="Arab" typeface="Traditional Arabic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Constantia"/>
        <a:ea typeface=""/>
        <a:cs typeface=""/>
        <a:font script="Jpan" typeface="HGP明朝E"/>
        <a:font script="Hang" typeface="HY신명조"/>
        <a:font script="Hans" typeface="宋体"/>
        <a:font script="Hant" typeface="新細明體"/>
        <a:font script="Arab" typeface="Majalla UI"/>
        <a:font script="Hebr" typeface="David"/>
        <a:font script="Thai" typeface="Browall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inorFont>
    </a:fontScheme>
    <a:fmtScheme name="Stroom">
      <a:fillStyleLst>
        <a:solidFill>
          <a:schemeClr val="phClr"/>
        </a:solidFill>
        <a:gradFill rotWithShape="1">
          <a:gsLst>
            <a:gs pos="0">
              <a:schemeClr val="phClr">
                <a:tint val="70000"/>
                <a:satMod val="130000"/>
              </a:schemeClr>
            </a:gs>
            <a:gs pos="43000">
              <a:schemeClr val="phClr">
                <a:tint val="44000"/>
                <a:satMod val="165000"/>
              </a:schemeClr>
            </a:gs>
            <a:gs pos="93000">
              <a:schemeClr val="phClr">
                <a:tint val="15000"/>
                <a:satMod val="165000"/>
              </a:schemeClr>
            </a:gs>
            <a:gs pos="100000">
              <a:schemeClr val="phClr">
                <a:tint val="5000"/>
                <a:satMod val="250000"/>
              </a:schemeClr>
            </a:gs>
          </a:gsLst>
          <a:path path="circle">
            <a:fillToRect l="50000" t="130000" r="50000" b="-30000"/>
          </a:path>
        </a:gradFill>
        <a:gradFill rotWithShape="1">
          <a:gsLst>
            <a:gs pos="0">
              <a:schemeClr val="phClr">
                <a:tint val="98000"/>
                <a:shade val="25000"/>
                <a:satMod val="250000"/>
              </a:schemeClr>
            </a:gs>
            <a:gs pos="68000">
              <a:schemeClr val="phClr">
                <a:tint val="86000"/>
                <a:satMod val="115000"/>
              </a:schemeClr>
            </a:gs>
            <a:gs pos="100000">
              <a:schemeClr val="phClr">
                <a:tint val="50000"/>
                <a:satMod val="150000"/>
              </a:schemeClr>
            </a:gs>
          </a:gsLst>
          <a:path path="circle">
            <a:fillToRect l="50000" t="130000" r="50000" b="-30000"/>
          </a:path>
        </a:gradFill>
      </a:fillStyleLst>
      <a:lnStyleLst>
        <a:ln w="9525" cap="flat" cmpd="sng" algn="ctr">
          <a:solidFill>
            <a:schemeClr val="phClr">
              <a:shade val="50000"/>
              <a:satMod val="103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7150" dist="38100" dir="5400000" algn="ctr" rotWithShape="0">
              <a:schemeClr val="phClr">
                <a:shade val="9000"/>
                <a:satMod val="105000"/>
                <a:alpha val="48000"/>
              </a:schemeClr>
            </a:outerShdw>
          </a:effectLst>
        </a:effectStyle>
        <a:effectStyle>
          <a:effectLst>
            <a:outerShdw blurRad="57150" dist="38100" dir="5400000" algn="ctr" rotWithShape="0">
              <a:schemeClr val="phClr">
                <a:shade val="9000"/>
                <a:satMod val="105000"/>
                <a:alpha val="48000"/>
              </a:schemeClr>
            </a:outerShdw>
          </a:effectLst>
        </a:effectStyle>
        <a:effectStyle>
          <a:effectLst>
            <a:outerShdw blurRad="57150" dist="38100" dir="5400000" algn="ctr" rotWithShape="0">
              <a:schemeClr val="phClr">
                <a:shade val="9000"/>
                <a:satMod val="105000"/>
                <a:alpha val="48000"/>
              </a:schemeClr>
            </a:outerShdw>
          </a:effectLst>
          <a:scene3d>
            <a:camera prst="orthographicFront" fov="0">
              <a:rot lat="0" lon="0" rev="0"/>
            </a:camera>
            <a:lightRig rig="glow" dir="tl">
              <a:rot lat="0" lon="0" rev="900000"/>
            </a:lightRig>
          </a:scene3d>
          <a:sp3d prstMaterial="powder">
            <a:bevelT w="25400" h="381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80000"/>
                <a:satMod val="400000"/>
              </a:schemeClr>
            </a:gs>
            <a:gs pos="25000">
              <a:schemeClr val="phClr">
                <a:tint val="83000"/>
                <a:satMod val="320000"/>
              </a:schemeClr>
            </a:gs>
            <a:gs pos="100000">
              <a:schemeClr val="phClr">
                <a:shade val="15000"/>
                <a:satMod val="320000"/>
              </a:schemeClr>
            </a:gs>
          </a:gsLst>
          <a:path path="circle">
            <a:fillToRect l="10000" t="110000" r="10000" b="100000"/>
          </a:path>
        </a:gradFill>
        <a:blipFill>
          <a:blip xmlns:r="http://schemas.openxmlformats.org/officeDocument/2006/relationships" r:embed="rId1">
            <a:duotone>
              <a:schemeClr val="phClr">
                <a:shade val="90000"/>
                <a:satMod val="150000"/>
              </a:schemeClr>
              <a:schemeClr val="phClr">
                <a:tint val="88000"/>
                <a:satMod val="150000"/>
              </a:schemeClr>
            </a:duotone>
          </a:blip>
          <a:tile tx="0" ty="0" sx="65000" sy="65000" flip="none" algn="tl"/>
        </a:blip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workbookViewId="0">
      <selection activeCell="G12" sqref="G12"/>
    </sheetView>
  </sheetViews>
  <sheetFormatPr defaultRowHeight="12.75" x14ac:dyDescent="0.2"/>
  <sheetData>
    <row r="1" spans="1:11" x14ac:dyDescent="0.2">
      <c r="B1" t="s">
        <v>3</v>
      </c>
      <c r="C1" t="s">
        <v>4</v>
      </c>
      <c r="D1" t="s">
        <v>5</v>
      </c>
      <c r="G1" s="2"/>
      <c r="H1" s="2" t="s">
        <v>6</v>
      </c>
      <c r="I1" s="2" t="s">
        <v>7</v>
      </c>
      <c r="J1" s="2" t="s">
        <v>8</v>
      </c>
      <c r="K1" t="s">
        <v>9</v>
      </c>
    </row>
    <row r="2" spans="1:11" x14ac:dyDescent="0.2">
      <c r="A2" s="1">
        <v>35524</v>
      </c>
      <c r="B2">
        <v>87</v>
      </c>
      <c r="C2">
        <v>89</v>
      </c>
      <c r="D2">
        <v>59</v>
      </c>
      <c r="G2" s="3" t="s">
        <v>10</v>
      </c>
      <c r="H2" s="2">
        <v>77</v>
      </c>
      <c r="I2" s="2">
        <v>109</v>
      </c>
      <c r="J2" s="2"/>
    </row>
    <row r="3" spans="1:11" x14ac:dyDescent="0.2">
      <c r="A3" s="1">
        <v>35568</v>
      </c>
      <c r="B3">
        <v>68</v>
      </c>
      <c r="C3">
        <v>77</v>
      </c>
      <c r="D3">
        <v>56</v>
      </c>
      <c r="G3" s="3" t="s">
        <v>11</v>
      </c>
      <c r="H3" s="2">
        <v>68</v>
      </c>
      <c r="I3" s="2">
        <v>77</v>
      </c>
      <c r="J3" s="2">
        <v>14</v>
      </c>
      <c r="K3">
        <v>18</v>
      </c>
    </row>
    <row r="4" spans="1:11" x14ac:dyDescent="0.2">
      <c r="A4" s="1">
        <v>35605</v>
      </c>
      <c r="B4">
        <v>102</v>
      </c>
      <c r="C4">
        <v>109</v>
      </c>
      <c r="D4">
        <v>87</v>
      </c>
      <c r="G4" s="3" t="s">
        <v>12</v>
      </c>
      <c r="H4" s="2">
        <v>45</v>
      </c>
      <c r="I4" s="2">
        <v>78</v>
      </c>
      <c r="J4" s="2">
        <v>15</v>
      </c>
      <c r="K4">
        <v>21</v>
      </c>
    </row>
    <row r="5" spans="1:11" x14ac:dyDescent="0.2">
      <c r="A5" s="1">
        <v>35614</v>
      </c>
      <c r="B5">
        <v>101</v>
      </c>
      <c r="C5">
        <v>110</v>
      </c>
      <c r="D5">
        <v>78</v>
      </c>
      <c r="G5" s="3" t="s">
        <v>13</v>
      </c>
      <c r="H5" s="2">
        <v>13</v>
      </c>
      <c r="I5" s="2">
        <v>41</v>
      </c>
      <c r="J5" s="2">
        <v>3</v>
      </c>
      <c r="K5">
        <v>2</v>
      </c>
    </row>
    <row r="6" spans="1:11" x14ac:dyDescent="0.2">
      <c r="A6" s="1">
        <v>35669</v>
      </c>
      <c r="B6">
        <v>79</v>
      </c>
      <c r="C6">
        <v>87</v>
      </c>
      <c r="D6">
        <v>59</v>
      </c>
    </row>
    <row r="7" spans="1:11" x14ac:dyDescent="0.2">
      <c r="A7" s="1">
        <v>35689</v>
      </c>
      <c r="B7">
        <v>87</v>
      </c>
      <c r="C7">
        <v>77</v>
      </c>
      <c r="D7">
        <v>48</v>
      </c>
    </row>
    <row r="8" spans="1:11" x14ac:dyDescent="0.2">
      <c r="A8" s="1">
        <v>35706</v>
      </c>
      <c r="B8">
        <v>99</v>
      </c>
      <c r="C8">
        <v>102</v>
      </c>
      <c r="D8">
        <v>72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workbookViewId="0"/>
  </sheetViews>
  <sheetFormatPr defaultRowHeight="12.75" x14ac:dyDescent="0.2"/>
  <cols>
    <col min="1" max="3" width="13.5703125" customWidth="1"/>
    <col min="4" max="6" width="10" customWidth="1"/>
  </cols>
  <sheetData>
    <row r="1" spans="1:6" x14ac:dyDescent="0.2">
      <c r="A1" s="10" t="s">
        <v>0</v>
      </c>
    </row>
    <row r="2" spans="1:6" x14ac:dyDescent="0.2">
      <c r="D2" t="s">
        <v>1</v>
      </c>
    </row>
    <row r="3" spans="1:6" x14ac:dyDescent="0.2">
      <c r="D3" s="10" t="s">
        <v>38</v>
      </c>
      <c r="F3">
        <f>MAX(D11:D41)</f>
        <v>2053</v>
      </c>
    </row>
    <row r="4" spans="1:6" x14ac:dyDescent="0.2">
      <c r="A4" t="s">
        <v>2</v>
      </c>
      <c r="D4" s="10" t="s">
        <v>39</v>
      </c>
      <c r="F4">
        <f>MIN(D11:D41)</f>
        <v>355</v>
      </c>
    </row>
    <row r="5" spans="1:6" x14ac:dyDescent="0.2">
      <c r="D5" s="10" t="s">
        <v>40</v>
      </c>
      <c r="F5" s="5">
        <f>AVERAGE(D11:D41)</f>
        <v>1068.4193548387098</v>
      </c>
    </row>
    <row r="6" spans="1:6" x14ac:dyDescent="0.2">
      <c r="D6" s="10" t="s">
        <v>41</v>
      </c>
      <c r="F6">
        <f>SUM(C11:C41)</f>
        <v>17316</v>
      </c>
    </row>
    <row r="7" spans="1:6" x14ac:dyDescent="0.2">
      <c r="D7" s="10" t="s">
        <v>42</v>
      </c>
      <c r="F7">
        <f>SUM(B11:B41)</f>
        <v>15805</v>
      </c>
    </row>
    <row r="8" spans="1:6" x14ac:dyDescent="0.2">
      <c r="D8" s="10" t="s">
        <v>43</v>
      </c>
      <c r="F8">
        <f>SUM(D11:D41)</f>
        <v>33121</v>
      </c>
    </row>
    <row r="9" spans="1:6" x14ac:dyDescent="0.2">
      <c r="D9" s="10"/>
    </row>
    <row r="10" spans="1:6" ht="25.5" x14ac:dyDescent="0.2">
      <c r="A10" s="10" t="s">
        <v>47</v>
      </c>
      <c r="B10" s="11" t="s">
        <v>44</v>
      </c>
      <c r="C10" s="11" t="s">
        <v>45</v>
      </c>
      <c r="D10" s="11" t="s">
        <v>46</v>
      </c>
    </row>
    <row r="11" spans="1:6" x14ac:dyDescent="0.2">
      <c r="A11">
        <v>1</v>
      </c>
      <c r="B11">
        <v>234</v>
      </c>
      <c r="C11">
        <v>345</v>
      </c>
      <c r="D11">
        <f>+B11+C11</f>
        <v>579</v>
      </c>
    </row>
    <row r="12" spans="1:6" x14ac:dyDescent="0.2">
      <c r="A12">
        <v>2</v>
      </c>
      <c r="B12">
        <v>222</v>
      </c>
      <c r="C12">
        <v>267</v>
      </c>
      <c r="D12">
        <f t="shared" ref="D12:D41" si="0">+B12+C12</f>
        <v>489</v>
      </c>
    </row>
    <row r="13" spans="1:6" x14ac:dyDescent="0.2">
      <c r="A13">
        <v>3</v>
      </c>
      <c r="B13">
        <v>345</v>
      </c>
      <c r="C13">
        <v>400</v>
      </c>
      <c r="D13">
        <f t="shared" si="0"/>
        <v>745</v>
      </c>
    </row>
    <row r="14" spans="1:6" x14ac:dyDescent="0.2">
      <c r="A14">
        <v>4</v>
      </c>
      <c r="B14">
        <v>654</v>
      </c>
      <c r="C14">
        <v>699</v>
      </c>
      <c r="D14">
        <f t="shared" si="0"/>
        <v>1353</v>
      </c>
    </row>
    <row r="15" spans="1:6" x14ac:dyDescent="0.2">
      <c r="A15">
        <v>5</v>
      </c>
      <c r="B15">
        <v>765</v>
      </c>
      <c r="C15">
        <v>789</v>
      </c>
      <c r="D15">
        <f t="shared" si="0"/>
        <v>1554</v>
      </c>
    </row>
    <row r="16" spans="1:6" x14ac:dyDescent="0.2">
      <c r="A16">
        <v>6</v>
      </c>
      <c r="B16">
        <v>376</v>
      </c>
      <c r="C16">
        <v>409</v>
      </c>
      <c r="D16">
        <f t="shared" si="0"/>
        <v>785</v>
      </c>
    </row>
    <row r="17" spans="1:4" x14ac:dyDescent="0.2">
      <c r="A17">
        <v>7</v>
      </c>
      <c r="B17">
        <v>943</v>
      </c>
      <c r="C17">
        <v>1089</v>
      </c>
      <c r="D17">
        <f t="shared" si="0"/>
        <v>2032</v>
      </c>
    </row>
    <row r="18" spans="1:4" x14ac:dyDescent="0.2">
      <c r="A18">
        <v>8</v>
      </c>
      <c r="B18">
        <v>156</v>
      </c>
      <c r="C18">
        <v>199</v>
      </c>
      <c r="D18">
        <f t="shared" si="0"/>
        <v>355</v>
      </c>
    </row>
    <row r="19" spans="1:4" x14ac:dyDescent="0.2">
      <c r="A19">
        <v>9</v>
      </c>
      <c r="B19">
        <v>234</v>
      </c>
      <c r="C19">
        <v>324</v>
      </c>
      <c r="D19">
        <f t="shared" si="0"/>
        <v>558</v>
      </c>
    </row>
    <row r="20" spans="1:4" x14ac:dyDescent="0.2">
      <c r="A20">
        <v>10</v>
      </c>
      <c r="B20">
        <v>537</v>
      </c>
      <c r="C20">
        <v>600</v>
      </c>
      <c r="D20">
        <f t="shared" si="0"/>
        <v>1137</v>
      </c>
    </row>
    <row r="21" spans="1:4" x14ac:dyDescent="0.2">
      <c r="A21">
        <v>11</v>
      </c>
      <c r="B21">
        <v>289</v>
      </c>
      <c r="C21">
        <v>306</v>
      </c>
      <c r="D21">
        <f t="shared" si="0"/>
        <v>595</v>
      </c>
    </row>
    <row r="22" spans="1:4" x14ac:dyDescent="0.2">
      <c r="A22">
        <v>12</v>
      </c>
      <c r="B22">
        <v>987</v>
      </c>
      <c r="C22">
        <v>1066</v>
      </c>
      <c r="D22">
        <f t="shared" si="0"/>
        <v>2053</v>
      </c>
    </row>
    <row r="23" spans="1:4" x14ac:dyDescent="0.2">
      <c r="A23">
        <v>13</v>
      </c>
      <c r="B23">
        <v>943</v>
      </c>
      <c r="C23">
        <v>1044</v>
      </c>
      <c r="D23">
        <f t="shared" si="0"/>
        <v>1987</v>
      </c>
    </row>
    <row r="24" spans="1:4" x14ac:dyDescent="0.2">
      <c r="A24">
        <v>14</v>
      </c>
      <c r="B24">
        <v>298</v>
      </c>
      <c r="C24">
        <v>301</v>
      </c>
      <c r="D24">
        <f t="shared" si="0"/>
        <v>599</v>
      </c>
    </row>
    <row r="25" spans="1:4" x14ac:dyDescent="0.2">
      <c r="A25">
        <v>15</v>
      </c>
      <c r="B25">
        <v>278</v>
      </c>
      <c r="C25">
        <v>299</v>
      </c>
      <c r="D25">
        <f t="shared" si="0"/>
        <v>577</v>
      </c>
    </row>
    <row r="26" spans="1:4" x14ac:dyDescent="0.2">
      <c r="A26">
        <v>16</v>
      </c>
      <c r="B26">
        <v>259</v>
      </c>
      <c r="C26">
        <v>270</v>
      </c>
      <c r="D26">
        <f t="shared" si="0"/>
        <v>529</v>
      </c>
    </row>
    <row r="27" spans="1:4" x14ac:dyDescent="0.2">
      <c r="A27">
        <v>17</v>
      </c>
      <c r="B27">
        <v>293</v>
      </c>
      <c r="C27">
        <v>360</v>
      </c>
      <c r="D27">
        <f>+B27+C27</f>
        <v>653</v>
      </c>
    </row>
    <row r="28" spans="1:4" x14ac:dyDescent="0.2">
      <c r="A28">
        <v>18</v>
      </c>
      <c r="B28">
        <v>367</v>
      </c>
      <c r="C28">
        <v>411</v>
      </c>
      <c r="D28">
        <f t="shared" si="0"/>
        <v>778</v>
      </c>
    </row>
    <row r="29" spans="1:4" x14ac:dyDescent="0.2">
      <c r="A29">
        <v>19</v>
      </c>
      <c r="B29">
        <v>365</v>
      </c>
      <c r="C29">
        <v>400</v>
      </c>
      <c r="D29">
        <f t="shared" si="0"/>
        <v>765</v>
      </c>
    </row>
    <row r="30" spans="1:4" x14ac:dyDescent="0.2">
      <c r="A30">
        <v>20</v>
      </c>
      <c r="B30">
        <v>476</v>
      </c>
      <c r="C30">
        <v>512</v>
      </c>
      <c r="D30">
        <f t="shared" si="0"/>
        <v>988</v>
      </c>
    </row>
    <row r="31" spans="1:4" x14ac:dyDescent="0.2">
      <c r="A31">
        <v>21</v>
      </c>
      <c r="B31">
        <v>489</v>
      </c>
      <c r="C31">
        <v>513</v>
      </c>
      <c r="D31">
        <f t="shared" si="0"/>
        <v>1002</v>
      </c>
    </row>
    <row r="32" spans="1:4" x14ac:dyDescent="0.2">
      <c r="A32">
        <v>22</v>
      </c>
      <c r="B32">
        <v>572</v>
      </c>
      <c r="C32">
        <v>634</v>
      </c>
      <c r="D32">
        <f t="shared" si="0"/>
        <v>1206</v>
      </c>
    </row>
    <row r="33" spans="1:4" x14ac:dyDescent="0.2">
      <c r="A33">
        <v>23</v>
      </c>
      <c r="B33">
        <v>518</v>
      </c>
      <c r="C33">
        <v>623</v>
      </c>
      <c r="D33">
        <f t="shared" si="0"/>
        <v>1141</v>
      </c>
    </row>
    <row r="34" spans="1:4" x14ac:dyDescent="0.2">
      <c r="A34">
        <v>24</v>
      </c>
      <c r="B34">
        <v>458</v>
      </c>
      <c r="C34">
        <v>500</v>
      </c>
      <c r="D34">
        <f t="shared" si="0"/>
        <v>958</v>
      </c>
    </row>
    <row r="35" spans="1:4" x14ac:dyDescent="0.2">
      <c r="A35">
        <v>25</v>
      </c>
      <c r="B35">
        <v>697</v>
      </c>
      <c r="C35">
        <v>679</v>
      </c>
      <c r="D35">
        <f t="shared" si="0"/>
        <v>1376</v>
      </c>
    </row>
    <row r="36" spans="1:4" x14ac:dyDescent="0.2">
      <c r="A36">
        <v>26</v>
      </c>
      <c r="B36">
        <v>786</v>
      </c>
      <c r="C36">
        <v>789</v>
      </c>
      <c r="D36">
        <f t="shared" si="0"/>
        <v>1575</v>
      </c>
    </row>
    <row r="37" spans="1:4" x14ac:dyDescent="0.2">
      <c r="A37">
        <v>27</v>
      </c>
      <c r="B37">
        <v>876</v>
      </c>
      <c r="C37">
        <v>910</v>
      </c>
      <c r="D37">
        <f t="shared" si="0"/>
        <v>1786</v>
      </c>
    </row>
    <row r="38" spans="1:4" x14ac:dyDescent="0.2">
      <c r="A38">
        <v>28</v>
      </c>
      <c r="B38">
        <v>546</v>
      </c>
      <c r="C38">
        <v>589</v>
      </c>
      <c r="D38">
        <f t="shared" si="0"/>
        <v>1135</v>
      </c>
    </row>
    <row r="39" spans="1:4" x14ac:dyDescent="0.2">
      <c r="A39">
        <v>29</v>
      </c>
      <c r="B39">
        <v>728</v>
      </c>
      <c r="C39">
        <v>754</v>
      </c>
      <c r="D39">
        <f t="shared" si="0"/>
        <v>1482</v>
      </c>
    </row>
    <row r="40" spans="1:4" x14ac:dyDescent="0.2">
      <c r="A40">
        <v>30</v>
      </c>
      <c r="B40">
        <v>436</v>
      </c>
      <c r="C40">
        <v>467</v>
      </c>
      <c r="D40">
        <f t="shared" si="0"/>
        <v>903</v>
      </c>
    </row>
    <row r="41" spans="1:4" x14ac:dyDescent="0.2">
      <c r="A41">
        <v>31</v>
      </c>
      <c r="B41">
        <v>678</v>
      </c>
      <c r="C41">
        <v>768</v>
      </c>
      <c r="D41">
        <f t="shared" si="0"/>
        <v>1446</v>
      </c>
    </row>
  </sheetData>
  <pageMargins left="0.75" right="0.75" top="1" bottom="1" header="0.5" footer="0.5"/>
  <headerFooter alignWithMargins="0">
    <oddHeader>&amp;A</oddHeader>
    <oddFooter>Pagina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workbookViewId="0">
      <selection activeCell="F32" sqref="F32"/>
    </sheetView>
  </sheetViews>
  <sheetFormatPr defaultRowHeight="12.75" x14ac:dyDescent="0.2"/>
  <cols>
    <col min="1" max="1" width="13.5703125" customWidth="1"/>
    <col min="2" max="4" width="17" customWidth="1"/>
    <col min="5" max="6" width="10" customWidth="1"/>
  </cols>
  <sheetData>
    <row r="1" spans="1:6" ht="23.25" x14ac:dyDescent="0.35">
      <c r="A1" s="6" t="s">
        <v>0</v>
      </c>
    </row>
    <row r="2" spans="1:6" ht="15" x14ac:dyDescent="0.25">
      <c r="A2" s="14"/>
      <c r="B2" s="14"/>
      <c r="C2" s="14"/>
      <c r="D2" s="13" t="s">
        <v>1</v>
      </c>
      <c r="E2" s="13"/>
      <c r="F2" s="13"/>
    </row>
    <row r="3" spans="1:6" ht="15" x14ac:dyDescent="0.25">
      <c r="A3" s="14"/>
      <c r="B3" s="14"/>
      <c r="C3" s="14"/>
      <c r="D3" s="13" t="s">
        <v>38</v>
      </c>
      <c r="E3" s="13"/>
      <c r="F3" s="7">
        <f>MAX(D11:D41)</f>
        <v>2053</v>
      </c>
    </row>
    <row r="4" spans="1:6" ht="15" x14ac:dyDescent="0.25">
      <c r="A4" s="14" t="s">
        <v>2</v>
      </c>
      <c r="B4" s="14"/>
      <c r="C4" s="8"/>
      <c r="D4" s="13" t="s">
        <v>39</v>
      </c>
      <c r="E4" s="13"/>
      <c r="F4" s="7">
        <f>MIN(D11:D41)</f>
        <v>355</v>
      </c>
    </row>
    <row r="5" spans="1:6" ht="15" x14ac:dyDescent="0.25">
      <c r="A5" s="14"/>
      <c r="B5" s="14"/>
      <c r="C5" s="14"/>
      <c r="D5" s="13" t="s">
        <v>40</v>
      </c>
      <c r="E5" s="13"/>
      <c r="F5" s="15">
        <f>AVERAGE(D11:D41)</f>
        <v>1068.4193548387098</v>
      </c>
    </row>
    <row r="6" spans="1:6" ht="15" x14ac:dyDescent="0.25">
      <c r="A6" s="14"/>
      <c r="B6" s="14"/>
      <c r="C6" s="14"/>
      <c r="D6" s="13" t="s">
        <v>41</v>
      </c>
      <c r="E6" s="13"/>
      <c r="F6" s="7">
        <f>SUM(C11:C41)</f>
        <v>17316</v>
      </c>
    </row>
    <row r="7" spans="1:6" ht="15" x14ac:dyDescent="0.25">
      <c r="A7" s="14"/>
      <c r="B7" s="14"/>
      <c r="C7" s="14"/>
      <c r="D7" s="13" t="s">
        <v>42</v>
      </c>
      <c r="E7" s="13"/>
      <c r="F7" s="7">
        <f>SUM(B11:B41)</f>
        <v>15805</v>
      </c>
    </row>
    <row r="8" spans="1:6" ht="15" x14ac:dyDescent="0.25">
      <c r="A8" s="14"/>
      <c r="B8" s="14"/>
      <c r="C8" s="14"/>
      <c r="D8" s="13" t="s">
        <v>43</v>
      </c>
      <c r="E8" s="13"/>
      <c r="F8" s="7">
        <f>SUM(D11:D41)</f>
        <v>33121</v>
      </c>
    </row>
    <row r="9" spans="1:6" x14ac:dyDescent="0.2">
      <c r="D9" s="10"/>
    </row>
    <row r="10" spans="1:6" ht="35.25" thickBot="1" x14ac:dyDescent="0.35">
      <c r="A10" s="9" t="s">
        <v>47</v>
      </c>
      <c r="B10" s="12" t="s">
        <v>44</v>
      </c>
      <c r="C10" s="12" t="s">
        <v>45</v>
      </c>
      <c r="D10" s="12" t="s">
        <v>46</v>
      </c>
    </row>
    <row r="11" spans="1:6" ht="16.5" thickTop="1" thickBot="1" x14ac:dyDescent="0.3">
      <c r="A11" s="4">
        <v>1</v>
      </c>
      <c r="B11" s="8">
        <v>234</v>
      </c>
      <c r="C11" s="8">
        <v>345</v>
      </c>
      <c r="D11" s="7">
        <f>+B11+C11</f>
        <v>579</v>
      </c>
    </row>
    <row r="12" spans="1:6" ht="15.75" thickBot="1" x14ac:dyDescent="0.3">
      <c r="A12" s="4">
        <v>2</v>
      </c>
      <c r="B12" s="8">
        <v>222</v>
      </c>
      <c r="C12" s="8">
        <v>267</v>
      </c>
      <c r="D12" s="7">
        <f t="shared" ref="D12:D41" si="0">+B12+C12</f>
        <v>489</v>
      </c>
    </row>
    <row r="13" spans="1:6" ht="15.75" thickBot="1" x14ac:dyDescent="0.3">
      <c r="A13" s="4">
        <v>3</v>
      </c>
      <c r="B13" s="8">
        <v>345</v>
      </c>
      <c r="C13" s="8">
        <v>400</v>
      </c>
      <c r="D13" s="7">
        <f t="shared" si="0"/>
        <v>745</v>
      </c>
    </row>
    <row r="14" spans="1:6" ht="15.75" thickBot="1" x14ac:dyDescent="0.3">
      <c r="A14" s="4">
        <v>4</v>
      </c>
      <c r="B14" s="8">
        <v>654</v>
      </c>
      <c r="C14" s="8">
        <v>699</v>
      </c>
      <c r="D14" s="7">
        <f t="shared" si="0"/>
        <v>1353</v>
      </c>
    </row>
    <row r="15" spans="1:6" ht="15.75" thickBot="1" x14ac:dyDescent="0.3">
      <c r="A15" s="4">
        <v>5</v>
      </c>
      <c r="B15" s="8">
        <v>765</v>
      </c>
      <c r="C15" s="8">
        <v>789</v>
      </c>
      <c r="D15" s="7">
        <f t="shared" si="0"/>
        <v>1554</v>
      </c>
    </row>
    <row r="16" spans="1:6" ht="15.75" thickBot="1" x14ac:dyDescent="0.3">
      <c r="A16" s="4">
        <v>6</v>
      </c>
      <c r="B16" s="8">
        <v>376</v>
      </c>
      <c r="C16" s="8">
        <v>409</v>
      </c>
      <c r="D16" s="7">
        <f t="shared" si="0"/>
        <v>785</v>
      </c>
    </row>
    <row r="17" spans="1:4" ht="15.75" thickBot="1" x14ac:dyDescent="0.3">
      <c r="A17" s="4">
        <v>7</v>
      </c>
      <c r="B17" s="8">
        <v>943</v>
      </c>
      <c r="C17" s="8">
        <v>1089</v>
      </c>
      <c r="D17" s="7">
        <f t="shared" si="0"/>
        <v>2032</v>
      </c>
    </row>
    <row r="18" spans="1:4" ht="15.75" thickBot="1" x14ac:dyDescent="0.3">
      <c r="A18" s="4">
        <v>8</v>
      </c>
      <c r="B18" s="8">
        <v>156</v>
      </c>
      <c r="C18" s="8">
        <v>199</v>
      </c>
      <c r="D18" s="7">
        <f t="shared" si="0"/>
        <v>355</v>
      </c>
    </row>
    <row r="19" spans="1:4" ht="15.75" thickBot="1" x14ac:dyDescent="0.3">
      <c r="A19" s="4">
        <v>9</v>
      </c>
      <c r="B19" s="8">
        <v>234</v>
      </c>
      <c r="C19" s="8">
        <v>324</v>
      </c>
      <c r="D19" s="7">
        <f t="shared" si="0"/>
        <v>558</v>
      </c>
    </row>
    <row r="20" spans="1:4" ht="15.75" thickBot="1" x14ac:dyDescent="0.3">
      <c r="A20" s="4">
        <v>10</v>
      </c>
      <c r="B20" s="8">
        <v>537</v>
      </c>
      <c r="C20" s="8">
        <v>600</v>
      </c>
      <c r="D20" s="7">
        <f t="shared" si="0"/>
        <v>1137</v>
      </c>
    </row>
    <row r="21" spans="1:4" ht="15.75" thickBot="1" x14ac:dyDescent="0.3">
      <c r="A21" s="4">
        <v>11</v>
      </c>
      <c r="B21" s="8">
        <v>289</v>
      </c>
      <c r="C21" s="8">
        <v>306</v>
      </c>
      <c r="D21" s="7">
        <f t="shared" si="0"/>
        <v>595</v>
      </c>
    </row>
    <row r="22" spans="1:4" ht="15.75" thickBot="1" x14ac:dyDescent="0.3">
      <c r="A22" s="4">
        <v>12</v>
      </c>
      <c r="B22" s="8">
        <v>987</v>
      </c>
      <c r="C22" s="8">
        <v>1066</v>
      </c>
      <c r="D22" s="7">
        <f t="shared" si="0"/>
        <v>2053</v>
      </c>
    </row>
    <row r="23" spans="1:4" ht="15.75" thickBot="1" x14ac:dyDescent="0.3">
      <c r="A23" s="4">
        <v>13</v>
      </c>
      <c r="B23" s="8">
        <v>943</v>
      </c>
      <c r="C23" s="8">
        <v>1044</v>
      </c>
      <c r="D23" s="7">
        <f t="shared" si="0"/>
        <v>1987</v>
      </c>
    </row>
    <row r="24" spans="1:4" ht="15.75" thickBot="1" x14ac:dyDescent="0.3">
      <c r="A24" s="4">
        <v>14</v>
      </c>
      <c r="B24" s="8">
        <v>298</v>
      </c>
      <c r="C24" s="8">
        <v>301</v>
      </c>
      <c r="D24" s="7">
        <f t="shared" si="0"/>
        <v>599</v>
      </c>
    </row>
    <row r="25" spans="1:4" ht="15.75" thickBot="1" x14ac:dyDescent="0.3">
      <c r="A25" s="4">
        <v>15</v>
      </c>
      <c r="B25" s="8">
        <v>278</v>
      </c>
      <c r="C25" s="8">
        <v>299</v>
      </c>
      <c r="D25" s="7">
        <f t="shared" si="0"/>
        <v>577</v>
      </c>
    </row>
    <row r="26" spans="1:4" ht="15.75" thickBot="1" x14ac:dyDescent="0.3">
      <c r="A26" s="4">
        <v>16</v>
      </c>
      <c r="B26" s="8">
        <v>259</v>
      </c>
      <c r="C26" s="8">
        <v>270</v>
      </c>
      <c r="D26" s="7">
        <f t="shared" si="0"/>
        <v>529</v>
      </c>
    </row>
    <row r="27" spans="1:4" ht="15.75" thickBot="1" x14ac:dyDescent="0.3">
      <c r="A27" s="4">
        <v>17</v>
      </c>
      <c r="B27" s="8">
        <v>293</v>
      </c>
      <c r="C27" s="8">
        <v>360</v>
      </c>
      <c r="D27" s="7">
        <f>+B27+C27</f>
        <v>653</v>
      </c>
    </row>
    <row r="28" spans="1:4" ht="15.75" thickBot="1" x14ac:dyDescent="0.3">
      <c r="A28" s="4">
        <v>18</v>
      </c>
      <c r="B28" s="8">
        <v>367</v>
      </c>
      <c r="C28" s="8">
        <v>411</v>
      </c>
      <c r="D28" s="7">
        <f t="shared" si="0"/>
        <v>778</v>
      </c>
    </row>
    <row r="29" spans="1:4" ht="15.75" thickBot="1" x14ac:dyDescent="0.3">
      <c r="A29" s="4">
        <v>19</v>
      </c>
      <c r="B29" s="8">
        <v>365</v>
      </c>
      <c r="C29" s="8">
        <v>400</v>
      </c>
      <c r="D29" s="7">
        <f t="shared" si="0"/>
        <v>765</v>
      </c>
    </row>
    <row r="30" spans="1:4" ht="15.75" thickBot="1" x14ac:dyDescent="0.3">
      <c r="A30" s="4">
        <v>20</v>
      </c>
      <c r="B30" s="8">
        <v>476</v>
      </c>
      <c r="C30" s="8">
        <v>512</v>
      </c>
      <c r="D30" s="7">
        <f t="shared" si="0"/>
        <v>988</v>
      </c>
    </row>
    <row r="31" spans="1:4" ht="15.75" thickBot="1" x14ac:dyDescent="0.3">
      <c r="A31" s="4">
        <v>21</v>
      </c>
      <c r="B31" s="8">
        <v>489</v>
      </c>
      <c r="C31" s="8">
        <v>513</v>
      </c>
      <c r="D31" s="7">
        <f t="shared" si="0"/>
        <v>1002</v>
      </c>
    </row>
    <row r="32" spans="1:4" ht="15.75" thickBot="1" x14ac:dyDescent="0.3">
      <c r="A32" s="4">
        <v>22</v>
      </c>
      <c r="B32" s="8">
        <v>572</v>
      </c>
      <c r="C32" s="8">
        <v>634</v>
      </c>
      <c r="D32" s="7">
        <f t="shared" si="0"/>
        <v>1206</v>
      </c>
    </row>
    <row r="33" spans="1:4" ht="15.75" thickBot="1" x14ac:dyDescent="0.3">
      <c r="A33" s="4">
        <v>23</v>
      </c>
      <c r="B33" s="8">
        <v>518</v>
      </c>
      <c r="C33" s="8">
        <v>623</v>
      </c>
      <c r="D33" s="7">
        <f t="shared" si="0"/>
        <v>1141</v>
      </c>
    </row>
    <row r="34" spans="1:4" ht="15.75" thickBot="1" x14ac:dyDescent="0.3">
      <c r="A34" s="4">
        <v>24</v>
      </c>
      <c r="B34" s="8">
        <v>458</v>
      </c>
      <c r="C34" s="8">
        <v>500</v>
      </c>
      <c r="D34" s="7">
        <f t="shared" si="0"/>
        <v>958</v>
      </c>
    </row>
    <row r="35" spans="1:4" ht="15.75" thickBot="1" x14ac:dyDescent="0.3">
      <c r="A35" s="4">
        <v>25</v>
      </c>
      <c r="B35" s="8">
        <v>697</v>
      </c>
      <c r="C35" s="8">
        <v>679</v>
      </c>
      <c r="D35" s="7">
        <f t="shared" si="0"/>
        <v>1376</v>
      </c>
    </row>
    <row r="36" spans="1:4" ht="15.75" thickBot="1" x14ac:dyDescent="0.3">
      <c r="A36" s="4">
        <v>26</v>
      </c>
      <c r="B36" s="8">
        <v>786</v>
      </c>
      <c r="C36" s="8">
        <v>789</v>
      </c>
      <c r="D36" s="7">
        <f t="shared" si="0"/>
        <v>1575</v>
      </c>
    </row>
    <row r="37" spans="1:4" ht="15.75" thickBot="1" x14ac:dyDescent="0.3">
      <c r="A37" s="4">
        <v>27</v>
      </c>
      <c r="B37" s="8">
        <v>876</v>
      </c>
      <c r="C37" s="8">
        <v>910</v>
      </c>
      <c r="D37" s="7">
        <f t="shared" si="0"/>
        <v>1786</v>
      </c>
    </row>
    <row r="38" spans="1:4" ht="15.75" thickBot="1" x14ac:dyDescent="0.3">
      <c r="A38" s="4">
        <v>28</v>
      </c>
      <c r="B38" s="8">
        <v>546</v>
      </c>
      <c r="C38" s="8">
        <v>589</v>
      </c>
      <c r="D38" s="7">
        <f t="shared" si="0"/>
        <v>1135</v>
      </c>
    </row>
    <row r="39" spans="1:4" ht="15.75" thickBot="1" x14ac:dyDescent="0.3">
      <c r="A39" s="4">
        <v>29</v>
      </c>
      <c r="B39" s="8">
        <v>728</v>
      </c>
      <c r="C39" s="8">
        <v>754</v>
      </c>
      <c r="D39" s="7">
        <f t="shared" si="0"/>
        <v>1482</v>
      </c>
    </row>
    <row r="40" spans="1:4" ht="15.75" thickBot="1" x14ac:dyDescent="0.3">
      <c r="A40" s="4">
        <v>30</v>
      </c>
      <c r="B40" s="8">
        <v>436</v>
      </c>
      <c r="C40" s="8">
        <v>467</v>
      </c>
      <c r="D40" s="7">
        <f t="shared" si="0"/>
        <v>903</v>
      </c>
    </row>
    <row r="41" spans="1:4" ht="15.75" thickBot="1" x14ac:dyDescent="0.3">
      <c r="A41" s="4">
        <v>31</v>
      </c>
      <c r="B41" s="8">
        <v>678</v>
      </c>
      <c r="C41" s="8">
        <v>768</v>
      </c>
      <c r="D41" s="7">
        <f t="shared" si="0"/>
        <v>1446</v>
      </c>
    </row>
  </sheetData>
  <pageMargins left="0.75" right="0.75" top="1" bottom="1" header="0.5" footer="0.5"/>
  <headerFooter alignWithMargins="0">
    <oddHeader>&amp;A</oddHeader>
    <oddFooter>Pagina &amp;P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workbookViewId="0"/>
  </sheetViews>
  <sheetFormatPr defaultRowHeight="15" x14ac:dyDescent="0.25"/>
  <cols>
    <col min="1" max="1" width="10.42578125" style="16" bestFit="1" customWidth="1"/>
    <col min="2" max="2" width="13.42578125" style="16" bestFit="1" customWidth="1"/>
    <col min="3" max="3" width="15" style="16" bestFit="1" customWidth="1"/>
    <col min="4" max="4" width="13.28515625" style="16" bestFit="1" customWidth="1"/>
    <col min="5" max="5" width="13.5703125" style="16" bestFit="1" customWidth="1"/>
    <col min="6" max="16384" width="9.140625" style="16"/>
  </cols>
  <sheetData>
    <row r="1" spans="1:5" x14ac:dyDescent="0.25">
      <c r="A1" s="19"/>
      <c r="B1" s="17" t="s">
        <v>6</v>
      </c>
      <c r="C1" s="17" t="s">
        <v>7</v>
      </c>
      <c r="D1" s="17" t="s">
        <v>8</v>
      </c>
      <c r="E1" s="17" t="s">
        <v>9</v>
      </c>
    </row>
    <row r="2" spans="1:5" x14ac:dyDescent="0.25">
      <c r="A2" s="18" t="s">
        <v>51</v>
      </c>
      <c r="B2" s="19">
        <v>77</v>
      </c>
      <c r="C2" s="19">
        <v>109</v>
      </c>
      <c r="D2" s="19">
        <v>0</v>
      </c>
      <c r="E2" s="19">
        <v>0</v>
      </c>
    </row>
    <row r="3" spans="1:5" x14ac:dyDescent="0.25">
      <c r="A3" s="18" t="s">
        <v>50</v>
      </c>
      <c r="B3" s="19">
        <v>68</v>
      </c>
      <c r="C3" s="19">
        <v>77</v>
      </c>
      <c r="D3" s="19">
        <v>14</v>
      </c>
      <c r="E3" s="19">
        <v>18</v>
      </c>
    </row>
    <row r="4" spans="1:5" x14ac:dyDescent="0.25">
      <c r="A4" s="18" t="s">
        <v>49</v>
      </c>
      <c r="B4" s="19">
        <v>45</v>
      </c>
      <c r="C4" s="19">
        <v>78</v>
      </c>
      <c r="D4" s="19">
        <v>15</v>
      </c>
      <c r="E4" s="19">
        <v>21</v>
      </c>
    </row>
    <row r="5" spans="1:5" x14ac:dyDescent="0.25">
      <c r="A5" s="18" t="s">
        <v>48</v>
      </c>
      <c r="B5" s="19">
        <v>13</v>
      </c>
      <c r="C5" s="19">
        <v>41</v>
      </c>
      <c r="D5" s="19">
        <v>3</v>
      </c>
      <c r="E5" s="19">
        <v>2</v>
      </c>
    </row>
    <row r="6" spans="1:5" x14ac:dyDescent="0.25">
      <c r="A6" s="18"/>
      <c r="B6" s="19"/>
      <c r="C6" s="19"/>
      <c r="D6" s="19"/>
      <c r="E6" s="19"/>
    </row>
    <row r="7" spans="1:5" x14ac:dyDescent="0.25">
      <c r="A7" s="17"/>
      <c r="B7" s="17"/>
      <c r="C7" s="17"/>
      <c r="D7" s="17"/>
      <c r="E7" s="17"/>
    </row>
    <row r="8" spans="1:5" x14ac:dyDescent="0.25">
      <c r="A8" s="19"/>
      <c r="B8" s="19" t="s">
        <v>59</v>
      </c>
      <c r="C8" s="19" t="s">
        <v>58</v>
      </c>
      <c r="D8" s="19" t="s">
        <v>57</v>
      </c>
      <c r="E8" s="19" t="s">
        <v>56</v>
      </c>
    </row>
    <row r="9" spans="1:5" x14ac:dyDescent="0.25">
      <c r="A9" s="18" t="s">
        <v>51</v>
      </c>
      <c r="B9" s="19">
        <v>26</v>
      </c>
      <c r="C9" s="19">
        <v>0</v>
      </c>
      <c r="D9" s="19">
        <v>102</v>
      </c>
      <c r="E9" s="19">
        <v>0</v>
      </c>
    </row>
    <row r="10" spans="1:5" x14ac:dyDescent="0.25">
      <c r="A10" s="18" t="s">
        <v>50</v>
      </c>
      <c r="B10" s="19">
        <v>0</v>
      </c>
      <c r="C10" s="19">
        <v>88</v>
      </c>
      <c r="D10" s="19">
        <v>78</v>
      </c>
      <c r="E10" s="19">
        <v>13</v>
      </c>
    </row>
    <row r="11" spans="1:5" x14ac:dyDescent="0.25">
      <c r="A11" s="18" t="s">
        <v>49</v>
      </c>
      <c r="B11" s="19">
        <v>0</v>
      </c>
      <c r="C11" s="19">
        <v>78</v>
      </c>
      <c r="D11" s="19">
        <v>66</v>
      </c>
      <c r="E11" s="19">
        <v>16</v>
      </c>
    </row>
    <row r="12" spans="1:5" x14ac:dyDescent="0.25">
      <c r="A12" s="18" t="s">
        <v>48</v>
      </c>
      <c r="B12" s="19">
        <v>0</v>
      </c>
      <c r="C12" s="19">
        <v>12</v>
      </c>
      <c r="D12" s="19">
        <v>33</v>
      </c>
      <c r="E12" s="19">
        <v>3</v>
      </c>
    </row>
    <row r="13" spans="1:5" x14ac:dyDescent="0.25">
      <c r="A13" s="18"/>
      <c r="B13" s="19"/>
      <c r="C13" s="19"/>
      <c r="D13" s="19"/>
      <c r="E13" s="19"/>
    </row>
    <row r="14" spans="1:5" x14ac:dyDescent="0.25">
      <c r="A14" s="17"/>
      <c r="B14" s="17"/>
      <c r="C14" s="17"/>
      <c r="D14" s="17"/>
      <c r="E14" s="17"/>
    </row>
    <row r="15" spans="1:5" x14ac:dyDescent="0.25">
      <c r="A15" s="17"/>
      <c r="B15" s="17" t="s">
        <v>55</v>
      </c>
      <c r="C15" s="17" t="s">
        <v>54</v>
      </c>
      <c r="D15" s="17" t="s">
        <v>53</v>
      </c>
      <c r="E15" s="17" t="s">
        <v>52</v>
      </c>
    </row>
    <row r="16" spans="1:5" x14ac:dyDescent="0.25">
      <c r="A16" s="18" t="s">
        <v>51</v>
      </c>
      <c r="B16" s="17">
        <v>99</v>
      </c>
      <c r="C16" s="17">
        <v>56</v>
      </c>
      <c r="D16" s="17">
        <v>32</v>
      </c>
      <c r="E16" s="17">
        <v>0</v>
      </c>
    </row>
    <row r="17" spans="1:5" x14ac:dyDescent="0.25">
      <c r="A17" s="18" t="s">
        <v>50</v>
      </c>
      <c r="B17" s="17">
        <v>86</v>
      </c>
      <c r="C17" s="17">
        <v>89</v>
      </c>
      <c r="D17" s="17">
        <v>66</v>
      </c>
      <c r="E17" s="17">
        <v>34</v>
      </c>
    </row>
    <row r="18" spans="1:5" x14ac:dyDescent="0.25">
      <c r="A18" s="18" t="s">
        <v>49</v>
      </c>
      <c r="B18" s="17">
        <v>55</v>
      </c>
      <c r="C18" s="17">
        <v>22</v>
      </c>
      <c r="D18" s="17">
        <v>72</v>
      </c>
      <c r="E18" s="17">
        <v>24</v>
      </c>
    </row>
    <row r="19" spans="1:5" x14ac:dyDescent="0.25">
      <c r="A19" s="18" t="s">
        <v>48</v>
      </c>
      <c r="B19" s="17">
        <v>12</v>
      </c>
      <c r="C19" s="17">
        <v>19</v>
      </c>
      <c r="D19" s="17">
        <v>42</v>
      </c>
      <c r="E19" s="17">
        <v>16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6"/>
  <sheetViews>
    <sheetView workbookViewId="0">
      <selection sqref="A1:B1"/>
    </sheetView>
  </sheetViews>
  <sheetFormatPr defaultRowHeight="12.75" x14ac:dyDescent="0.2"/>
  <cols>
    <col min="1" max="2" width="9.140625" style="20"/>
    <col min="3" max="3" width="10.140625" style="20" bestFit="1" customWidth="1"/>
    <col min="4" max="4" width="4.28515625" style="20" customWidth="1"/>
    <col min="5" max="5" width="12" style="20" customWidth="1"/>
    <col min="6" max="6" width="5" style="20" customWidth="1"/>
    <col min="7" max="7" width="9.140625" style="20"/>
    <col min="8" max="8" width="3.85546875" style="20" customWidth="1"/>
    <col min="9" max="9" width="11.42578125" style="20" customWidth="1"/>
    <col min="10" max="10" width="3.42578125" style="20" customWidth="1"/>
    <col min="11" max="11" width="10.140625" style="20" customWidth="1"/>
    <col min="12" max="12" width="4.140625" style="20" customWidth="1"/>
    <col min="13" max="13" width="12" style="20" customWidth="1"/>
    <col min="14" max="14" width="3.85546875" style="20" customWidth="1"/>
    <col min="15" max="15" width="12.85546875" style="20" customWidth="1"/>
    <col min="16" max="16" width="4.85546875" style="20" customWidth="1"/>
    <col min="17" max="16384" width="9.140625" style="20"/>
  </cols>
  <sheetData>
    <row r="1" spans="1:15" x14ac:dyDescent="0.2">
      <c r="A1" s="25" t="s">
        <v>14</v>
      </c>
      <c r="B1" s="25"/>
      <c r="D1" s="26" t="s">
        <v>15</v>
      </c>
      <c r="E1" s="26"/>
      <c r="F1" s="26"/>
    </row>
    <row r="2" spans="1:15" x14ac:dyDescent="0.2">
      <c r="D2" s="26" t="s">
        <v>16</v>
      </c>
      <c r="E2" s="26"/>
      <c r="F2" s="26"/>
      <c r="G2" s="23">
        <v>1.35</v>
      </c>
    </row>
    <row r="3" spans="1:15" x14ac:dyDescent="0.2">
      <c r="D3" s="26" t="s">
        <v>17</v>
      </c>
      <c r="E3" s="26"/>
      <c r="F3" s="26"/>
      <c r="G3" s="20">
        <v>46014</v>
      </c>
    </row>
    <row r="6" spans="1:15" ht="63" x14ac:dyDescent="0.2">
      <c r="A6" s="20" t="s">
        <v>18</v>
      </c>
      <c r="C6" s="21" t="s">
        <v>19</v>
      </c>
      <c r="E6" s="21" t="s">
        <v>20</v>
      </c>
      <c r="G6" s="21" t="s">
        <v>21</v>
      </c>
      <c r="H6" s="21"/>
      <c r="I6" s="21" t="s">
        <v>22</v>
      </c>
      <c r="J6" s="21"/>
      <c r="K6" s="21" t="s">
        <v>23</v>
      </c>
      <c r="L6" s="21"/>
      <c r="M6" s="21" t="s">
        <v>24</v>
      </c>
      <c r="N6" s="21"/>
      <c r="O6" s="21" t="s">
        <v>25</v>
      </c>
    </row>
    <row r="7" spans="1:15" x14ac:dyDescent="0.2">
      <c r="A7" s="20" t="s">
        <v>26</v>
      </c>
      <c r="C7" s="24">
        <v>46553</v>
      </c>
      <c r="E7" s="24">
        <f>C7-G3</f>
        <v>539</v>
      </c>
      <c r="G7" s="20">
        <v>45</v>
      </c>
      <c r="I7" s="23">
        <f t="shared" ref="I7:I18" si="0">$G$2*G7</f>
        <v>60.750000000000007</v>
      </c>
      <c r="K7" s="23"/>
      <c r="M7" s="23">
        <v>324.87</v>
      </c>
      <c r="O7" s="23">
        <f t="shared" ref="O7:O18" si="1">SUM(I7:M7)</f>
        <v>385.62</v>
      </c>
    </row>
    <row r="8" spans="1:15" x14ac:dyDescent="0.2">
      <c r="A8" s="20" t="s">
        <v>27</v>
      </c>
      <c r="C8" s="24">
        <v>46985</v>
      </c>
      <c r="E8" s="24">
        <f t="shared" ref="E8:E18" si="2">IF(C8="","",C8-C7)</f>
        <v>432</v>
      </c>
      <c r="G8" s="20">
        <v>38</v>
      </c>
      <c r="I8" s="23">
        <f t="shared" si="0"/>
        <v>51.300000000000004</v>
      </c>
      <c r="K8" s="23"/>
      <c r="M8" s="23">
        <v>324.87</v>
      </c>
      <c r="O8" s="23">
        <f t="shared" si="1"/>
        <v>376.17</v>
      </c>
    </row>
    <row r="9" spans="1:15" x14ac:dyDescent="0.2">
      <c r="A9" s="20" t="s">
        <v>28</v>
      </c>
      <c r="C9" s="24">
        <v>47534</v>
      </c>
      <c r="E9" s="24">
        <f t="shared" si="2"/>
        <v>549</v>
      </c>
      <c r="G9" s="20">
        <v>47</v>
      </c>
      <c r="I9" s="23">
        <f t="shared" si="0"/>
        <v>63.45</v>
      </c>
      <c r="K9" s="23">
        <v>215.65</v>
      </c>
      <c r="M9" s="23">
        <v>324.87</v>
      </c>
      <c r="O9" s="23">
        <f t="shared" si="1"/>
        <v>603.97</v>
      </c>
    </row>
    <row r="10" spans="1:15" x14ac:dyDescent="0.2">
      <c r="A10" s="20" t="s">
        <v>29</v>
      </c>
      <c r="C10" s="24">
        <v>48621</v>
      </c>
      <c r="E10" s="24">
        <f t="shared" si="2"/>
        <v>1087</v>
      </c>
      <c r="G10" s="20">
        <v>91</v>
      </c>
      <c r="I10" s="23">
        <f t="shared" si="0"/>
        <v>122.85000000000001</v>
      </c>
      <c r="K10" s="23"/>
      <c r="M10" s="23">
        <v>324.87</v>
      </c>
      <c r="O10" s="23">
        <f t="shared" si="1"/>
        <v>447.72</v>
      </c>
    </row>
    <row r="11" spans="1:15" x14ac:dyDescent="0.2">
      <c r="A11" s="20" t="s">
        <v>30</v>
      </c>
      <c r="C11" s="24">
        <v>49837</v>
      </c>
      <c r="E11" s="24">
        <f t="shared" si="2"/>
        <v>1216</v>
      </c>
      <c r="G11" s="20">
        <v>95</v>
      </c>
      <c r="I11" s="23">
        <f t="shared" si="0"/>
        <v>128.25</v>
      </c>
      <c r="K11" s="23"/>
      <c r="M11" s="23">
        <v>324.87</v>
      </c>
      <c r="O11" s="23">
        <f t="shared" si="1"/>
        <v>453.12</v>
      </c>
    </row>
    <row r="12" spans="1:15" x14ac:dyDescent="0.2">
      <c r="A12" s="20" t="s">
        <v>31</v>
      </c>
      <c r="C12" s="24">
        <v>50467</v>
      </c>
      <c r="E12" s="24">
        <f t="shared" si="2"/>
        <v>630</v>
      </c>
      <c r="G12" s="20">
        <v>55</v>
      </c>
      <c r="I12" s="23">
        <f t="shared" si="0"/>
        <v>74.25</v>
      </c>
      <c r="K12" s="23">
        <v>35.5</v>
      </c>
      <c r="M12" s="23">
        <v>324.87</v>
      </c>
      <c r="O12" s="23">
        <f t="shared" si="1"/>
        <v>434.62</v>
      </c>
    </row>
    <row r="13" spans="1:15" x14ac:dyDescent="0.2">
      <c r="A13" s="20" t="s">
        <v>32</v>
      </c>
      <c r="C13" s="24">
        <v>51054</v>
      </c>
      <c r="E13" s="24">
        <f t="shared" si="2"/>
        <v>587</v>
      </c>
      <c r="G13" s="20">
        <v>47</v>
      </c>
      <c r="I13" s="23">
        <f t="shared" si="0"/>
        <v>63.45</v>
      </c>
      <c r="K13" s="23"/>
      <c r="M13" s="23">
        <v>324.87</v>
      </c>
      <c r="O13" s="23">
        <f t="shared" si="1"/>
        <v>388.32</v>
      </c>
    </row>
    <row r="14" spans="1:15" x14ac:dyDescent="0.2">
      <c r="A14" s="20" t="s">
        <v>33</v>
      </c>
      <c r="E14" s="20" t="str">
        <f t="shared" si="2"/>
        <v/>
      </c>
      <c r="I14" s="23">
        <f t="shared" si="0"/>
        <v>0</v>
      </c>
      <c r="K14" s="23"/>
      <c r="M14" s="23">
        <v>324.87</v>
      </c>
      <c r="O14" s="23">
        <f t="shared" si="1"/>
        <v>324.87</v>
      </c>
    </row>
    <row r="15" spans="1:15" x14ac:dyDescent="0.2">
      <c r="A15" s="20" t="s">
        <v>34</v>
      </c>
      <c r="E15" s="20" t="str">
        <f t="shared" si="2"/>
        <v/>
      </c>
      <c r="I15" s="23">
        <f t="shared" si="0"/>
        <v>0</v>
      </c>
      <c r="K15" s="23"/>
      <c r="M15" s="23">
        <v>324.87</v>
      </c>
      <c r="O15" s="23">
        <f t="shared" si="1"/>
        <v>324.87</v>
      </c>
    </row>
    <row r="16" spans="1:15" x14ac:dyDescent="0.2">
      <c r="A16" s="20" t="s">
        <v>35</v>
      </c>
      <c r="E16" s="20" t="str">
        <f t="shared" si="2"/>
        <v/>
      </c>
      <c r="I16" s="23">
        <f t="shared" si="0"/>
        <v>0</v>
      </c>
      <c r="K16" s="23"/>
      <c r="M16" s="23">
        <v>324.87</v>
      </c>
      <c r="O16" s="23">
        <f t="shared" si="1"/>
        <v>324.87</v>
      </c>
    </row>
    <row r="17" spans="1:15" x14ac:dyDescent="0.2">
      <c r="A17" s="20" t="s">
        <v>36</v>
      </c>
      <c r="E17" s="20" t="str">
        <f t="shared" si="2"/>
        <v/>
      </c>
      <c r="I17" s="23">
        <f t="shared" si="0"/>
        <v>0</v>
      </c>
      <c r="K17" s="23"/>
      <c r="M17" s="23">
        <v>324.87</v>
      </c>
      <c r="O17" s="23">
        <f t="shared" si="1"/>
        <v>324.87</v>
      </c>
    </row>
    <row r="18" spans="1:15" x14ac:dyDescent="0.2">
      <c r="A18" s="20" t="s">
        <v>37</v>
      </c>
      <c r="E18" s="20" t="str">
        <f t="shared" si="2"/>
        <v/>
      </c>
      <c r="I18" s="23">
        <f t="shared" si="0"/>
        <v>0</v>
      </c>
      <c r="K18" s="23"/>
      <c r="M18" s="23">
        <v>324.87</v>
      </c>
      <c r="O18" s="23">
        <f t="shared" si="1"/>
        <v>324.87</v>
      </c>
    </row>
    <row r="19" spans="1:15" x14ac:dyDescent="0.2">
      <c r="E19" s="20">
        <f>SUM(E7:E18)</f>
        <v>5040</v>
      </c>
      <c r="G19" s="20">
        <f>SUM(G7:G18)</f>
        <v>418</v>
      </c>
      <c r="I19" s="23">
        <f>SUM(I7:I18)</f>
        <v>564.30000000000007</v>
      </c>
      <c r="K19" s="23">
        <f>SUM(K7:K18)</f>
        <v>251.15</v>
      </c>
      <c r="M19" s="23">
        <f>SUM(M7:M18)</f>
        <v>3898.4399999999991</v>
      </c>
      <c r="O19" s="23">
        <f>SUM(O7:O18)</f>
        <v>4713.8899999999994</v>
      </c>
    </row>
    <row r="20" spans="1:15" x14ac:dyDescent="0.2">
      <c r="I20" s="22"/>
      <c r="K20" s="22"/>
      <c r="O20" s="22"/>
    </row>
    <row r="26" spans="1:15" x14ac:dyDescent="0.2">
      <c r="J26" s="21"/>
    </row>
  </sheetData>
  <mergeCells count="4">
    <mergeCell ref="A1:B1"/>
    <mergeCell ref="D1:F1"/>
    <mergeCell ref="D2:F2"/>
    <mergeCell ref="D3:F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5</vt:i4>
      </vt:variant>
    </vt:vector>
  </HeadingPairs>
  <TitlesOfParts>
    <vt:vector size="5" baseType="lpstr">
      <vt:lpstr>Automatisch</vt:lpstr>
      <vt:lpstr>Cellen</vt:lpstr>
      <vt:lpstr>Thema's</vt:lpstr>
      <vt:lpstr>Tabelstijlen</vt:lpstr>
      <vt:lpstr>Extra</vt:lpstr>
    </vt:vector>
  </TitlesOfParts>
  <Company>Instruct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Opmaken</dc:title>
  <dc:subject>Opmaak van cellen, Opmaakprofielen</dc:subject>
  <dc:creator>Instruct</dc:creator>
  <cp:lastModifiedBy>Josee Huybers</cp:lastModifiedBy>
  <cp:lastPrinted>1997-02-04T14:23:27Z</cp:lastPrinted>
  <dcterms:created xsi:type="dcterms:W3CDTF">1997-02-04T08:53:38Z</dcterms:created>
  <dcterms:modified xsi:type="dcterms:W3CDTF">2013-12-06T13:07:48Z</dcterms:modified>
</cp:coreProperties>
</file>